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6 " sheetId="1" r:id="rId1"/>
  </sheets>
  <definedNames/>
  <calcPr fullCalcOnLoad="1"/>
</workbook>
</file>

<file path=xl/sharedStrings.xml><?xml version="1.0" encoding="utf-8"?>
<sst xmlns="http://schemas.openxmlformats.org/spreadsheetml/2006/main" count="512" uniqueCount="123">
  <si>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</si>
  <si>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</si>
  <si>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</si>
  <si>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</si>
  <si>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</si>
  <si>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</si>
  <si>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</si>
  <si>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</si>
  <si>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</si>
  <si>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</si>
  <si>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</si>
  <si>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</si>
  <si>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</si>
  <si>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</si>
  <si>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</si>
  <si>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</si>
  <si>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</si>
  <si>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244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</si>
  <si>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</si>
  <si>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</si>
  <si>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</si>
  <si>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</si>
  <si>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</si>
  <si>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</si>
  <si>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</si>
  <si>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</si>
  <si>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</si>
  <si>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</si>
  <si>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</si>
  <si>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</si>
  <si>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</si>
  <si>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</si>
  <si>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</si>
  <si>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</si>
  <si>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</si>
  <si>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</si>
  <si>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</si>
  <si>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</si>
  <si>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</si>
  <si>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</si>
  <si>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</si>
  <si>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</si>
  <si>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</si>
  <si>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</si>
  <si>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</si>
  <si>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</si>
  <si>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</si>
  <si>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Расходы на обеспечение функций органов местного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</si>
  <si>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</si>
  <si>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</si>
  <si>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</si>
  <si>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</si>
  <si>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</si>
  <si>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</si>
  <si>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Отдельные мероприятия в области информационно-коммуникационных технологий и связи</t>
  </si>
  <si>
    <t>Мероприятия в области жилищного хозяйства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</si>
  <si>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</si>
  <si>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Расходы на обеспечение деятельности казенных учреждений</t>
  </si>
  <si>
    <t>Реализация мероприятий муниципальной программы "Развитие муниципальной службы в муниципальном образовании сельское поселение Каркатеевы на 2014-2016 годы"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</si>
  <si>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</si>
  <si>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</si>
  <si>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</si>
  <si>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</si>
  <si>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</si>
  <si>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</si>
  <si>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</si>
  <si>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</si>
  <si>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</si>
  <si>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Реализация мероприятий муниципальной программы «Организация трудозанятости молодежи на 2014 – 2016 годы»</t>
  </si>
  <si>
    <t>Иные межбюджетные ассигнования</t>
  </si>
  <si>
    <t>50.1.00.02030</t>
  </si>
  <si>
    <t>50.1.00.02040</t>
  </si>
  <si>
    <t>50.0.00.20940</t>
  </si>
  <si>
    <t>50.3.00.09200</t>
  </si>
  <si>
    <t>50.0.00.51180</t>
  </si>
  <si>
    <t>50.3.00.03300</t>
  </si>
  <si>
    <t>50.3.00.00350</t>
  </si>
  <si>
    <t>06.0.01.07950</t>
  </si>
  <si>
    <t>50.3.00.04310</t>
  </si>
  <si>
    <t>50.2.00.00600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</si>
  <si>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</si>
  <si>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</si>
  <si>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</si>
  <si>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Создание общественных формирований правоохранительной направленности (общественные формирования, добровольные народные дружины, родительские патрули, молодежные отряды и т.д.) материальное стимулирование граждан, участвующих в охране общественного порядка, пресечении преступлений и иных правонарушений</t>
  </si>
  <si>
    <t>Благоустройство территорий городского и сельских поселений</t>
  </si>
  <si>
    <t>Всего по МУ "Администрация поселения Каркатеевы"</t>
  </si>
  <si>
    <t>Реализация мероприятий муниципальной программы "Содержание, ремонт и капитальный ремонт автомобильных дорог, предназначенных для решения вопросов местного значения на 2014-2016 годы" (софинансирование)</t>
  </si>
  <si>
    <t>к решению Совета депутатов</t>
  </si>
  <si>
    <t>Утверждено (тыс. руб.)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</si>
  <si>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2017-2020 годы»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</si>
  <si>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2017-2019 годы»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</si>
  <si>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</si>
  <si>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Распределение бюджетных ассигнований по разделам, подразделам, целевым статьям (муниципальным программам и программным направлениям деятельности), группам (группам, подгруппам) видов расходов классификации расходов бюджета сельского поселения Каркатеевы на плановый период 2018-2019 годы</t>
  </si>
  <si>
    <t>2018 год</t>
  </si>
  <si>
    <t>2019 год</t>
  </si>
  <si>
    <t xml:space="preserve">Реализация мероприятий муниципальной программы "Содержание и ремонт автомобильных доро общего пользования, предназначенных для решения вопросов местного значения в границах поселения на период 2014-2020 годы" </t>
  </si>
  <si>
    <t>Реализация мероприятий муниципальной программы «Управлениеи распоряжение муниципальным имуществом сельского поселения Каркатеевы на 2016-2018годы»</t>
  </si>
  <si>
    <t>16.2.01.99990</t>
  </si>
  <si>
    <t>09.0.01.99990</t>
  </si>
  <si>
    <t>50.3.00.06100</t>
  </si>
  <si>
    <t>20.2.01.99990</t>
  </si>
  <si>
    <t>50.0.00.09900</t>
  </si>
  <si>
    <t>Условно-утвержденные расходы</t>
  </si>
  <si>
    <t>Иные бюджетные ассигнования</t>
  </si>
  <si>
    <t>Специальные расходы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</si>
  <si>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2017-2019 годы"</t>
  </si>
  <si>
    <t>11.0.01.99990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</si>
  <si>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2017 – 2019 годы"</t>
  </si>
  <si>
    <t>21.0.01.99990</t>
  </si>
  <si>
    <t>09.2.03.84280</t>
  </si>
  <si>
    <t>Уличное освещение</t>
  </si>
  <si>
    <t>17.0.01.99990</t>
  </si>
  <si>
    <t>01.0.01.99990</t>
  </si>
  <si>
    <t>04.0.01.99990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</si>
  <si>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2017-20120 годы"</t>
  </si>
  <si>
    <t>15.0.03.99990</t>
  </si>
  <si>
    <t>09.0.02.99990</t>
  </si>
  <si>
    <t>10.0.01.82300</t>
  </si>
  <si>
    <t>10.0.01.S2300</t>
  </si>
  <si>
    <t>15.0.04.82390</t>
  </si>
  <si>
    <t>15.0.04.S2390</t>
  </si>
  <si>
    <t>Приложение № 3.1</t>
  </si>
  <si>
    <r>
      <t xml:space="preserve">от </t>
    </r>
    <r>
      <rPr>
        <u val="single"/>
        <sz val="13"/>
        <rFont val="Arial"/>
        <family val="2"/>
      </rPr>
      <t xml:space="preserve">16.01.2017 </t>
    </r>
    <r>
      <rPr>
        <sz val="13"/>
        <rFont val="Arial"/>
        <family val="2"/>
      </rPr>
      <t xml:space="preserve">№ </t>
    </r>
    <r>
      <rPr>
        <u val="single"/>
        <sz val="13"/>
        <rFont val="Arial"/>
        <family val="2"/>
      </rPr>
      <t>229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</si>
</sst>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tabSelected="1" zoomScalePageLayoutView="0" workbookViewId="0" topLeftCell="A64">
      <selection activeCell="A5" sqref="A5:R5"/>
    </sheetView>
  </sheetViews>
  <sheetFormatPr defaultColWidth="9.140625" defaultRowHeight="12.75"/>
  <cols>
    <col min="1" max="1" width="31.7109375" style="0" customWidth="1"/>
    <col min="2" max="2" width="4.00390625" style="0" customWidth="1"/>
    <col min="3" max="3" width="4.421875" style="0" customWidth="1"/>
    <col min="4" max="4" width="10.7109375" style="0" customWidth="1"/>
    <col min="5" max="5" width="4.7109375" style="0" customWidth="1"/>
    <col min="6" max="6" width="11.421875" style="0" customWidth="1"/>
    <col min="7" max="7" width="10.421875" style="0" customWidth="1"/>
    <col min="8" max="8" width="11.140625" style="0" customWidth="1"/>
    <col min="9" max="9" width="9.8515625" style="0" hidden="1" customWidth="1"/>
    <col min="10" max="10" width="10.140625" style="0" hidden="1" customWidth="1"/>
    <col min="11" max="11" width="0" style="0" hidden="1" customWidth="1"/>
    <col min="12" max="12" width="10.7109375" style="0" hidden="1" customWidth="1"/>
    <col min="13" max="13" width="10.57421875" style="0" hidden="1" customWidth="1"/>
    <col min="14" max="14" width="0" style="0" hidden="1" customWidth="1"/>
  </cols>
  <sheetData>
    <row r="1" spans="1:15" ht="18.75" customHeight="1">
      <c r="A1" s="35"/>
      <c r="B1" s="35"/>
      <c r="C1" s="35"/>
      <c r="D1" s="35"/>
      <c r="E1" s="35"/>
      <c r="F1" s="35"/>
      <c r="G1" s="35"/>
      <c r="H1" s="35"/>
      <c r="O1" s="30" t="s">
        <v>121</v>
      </c>
    </row>
    <row r="2" spans="1:17" ht="12.75" customHeight="1">
      <c r="A2" s="35"/>
      <c r="B2" s="35"/>
      <c r="C2" s="35"/>
      <c r="D2" s="35"/>
      <c r="E2" s="35"/>
      <c r="F2" s="35"/>
      <c r="G2" s="35"/>
      <c r="H2" s="35"/>
      <c r="O2" s="30" t="s">
        <v>87</v>
      </c>
      <c r="P2" s="30"/>
      <c r="Q2" s="30"/>
    </row>
    <row r="3" spans="1:17" ht="16.5">
      <c r="A3" s="35"/>
      <c r="B3" s="35"/>
      <c r="C3" s="35"/>
      <c r="D3" s="35"/>
      <c r="E3" s="35"/>
      <c r="F3" s="35"/>
      <c r="G3" s="35"/>
      <c r="H3" s="35"/>
      <c r="O3" s="30" t="s">
        <v>122</v>
      </c>
      <c r="P3" s="30"/>
      <c r="Q3" s="30"/>
    </row>
    <row r="4" ht="12.75">
      <c r="F4" s="2"/>
    </row>
    <row r="5" spans="1:18" ht="57" customHeight="1">
      <c r="A5" s="34" t="s">
        <v>92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ht="12.75">
      <c r="F6" s="2"/>
    </row>
    <row r="7" spans="1:8" ht="12.75">
      <c r="A7" s="1"/>
      <c r="B7" s="1"/>
      <c r="C7" s="1"/>
      <c r="D7" s="1"/>
      <c r="E7" s="1"/>
      <c r="F7" s="3"/>
      <c r="G7" s="36"/>
      <c r="H7" s="36"/>
    </row>
    <row r="8" spans="1:17" ht="12.75">
      <c r="A8" s="32" t="s">
        <v>28</v>
      </c>
      <c r="B8" s="32" t="s">
        <v>0</v>
      </c>
      <c r="C8" s="32" t="s">
        <v>1</v>
      </c>
      <c r="D8" s="32" t="s">
        <v>2</v>
      </c>
      <c r="E8" s="32" t="s">
        <v>3</v>
      </c>
      <c r="F8" s="33" t="s">
        <v>93</v>
      </c>
      <c r="G8" s="33"/>
      <c r="H8" s="33"/>
      <c r="I8" s="22"/>
      <c r="J8" s="22"/>
      <c r="K8" s="22"/>
      <c r="L8" s="22"/>
      <c r="M8" s="22"/>
      <c r="N8" s="23"/>
      <c r="O8" s="33" t="s">
        <v>94</v>
      </c>
      <c r="P8" s="33"/>
      <c r="Q8" s="33"/>
    </row>
    <row r="9" spans="1:17" ht="135">
      <c r="A9" s="32"/>
      <c r="B9" s="32"/>
      <c r="C9" s="32"/>
      <c r="D9" s="32"/>
      <c r="E9" s="32"/>
      <c r="F9" s="17" t="s">
        <v>88</v>
      </c>
      <c r="G9" s="17" t="s">
        <v>42</v>
      </c>
      <c r="H9" s="17" t="s">
        <v>37</v>
      </c>
      <c r="I9" s="20" t="s">
        <v>40</v>
      </c>
      <c r="J9" s="17" t="s">
        <v>42</v>
      </c>
      <c r="K9" s="18" t="s">
        <v>37</v>
      </c>
      <c r="L9" s="17" t="s">
        <v>41</v>
      </c>
      <c r="M9" s="17" t="s">
        <v>42</v>
      </c>
      <c r="N9" s="18" t="s">
        <v>37</v>
      </c>
      <c r="O9" s="17" t="s">
        <v>88</v>
      </c>
      <c r="P9" s="17" t="s">
        <v>42</v>
      </c>
      <c r="Q9" s="17" t="s">
        <v>37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9</v>
      </c>
      <c r="P10" s="5">
        <v>10</v>
      </c>
      <c r="Q10" s="5">
        <v>11</v>
      </c>
    </row>
    <row r="11" spans="1:17" ht="24.75" customHeight="1">
      <c r="A11" s="6" t="s">
        <v>85</v>
      </c>
      <c r="B11" s="21"/>
      <c r="C11" s="21"/>
      <c r="D11" s="21"/>
      <c r="E11" s="21"/>
      <c r="F11" s="26">
        <f>F12+F42+F47+F62+F77</f>
        <v>10696.470000000001</v>
      </c>
      <c r="G11" s="26">
        <f aca="true" t="shared" si="0" ref="G11:N11">G12+G42+G47+G62+G77</f>
        <v>10628.169999999998</v>
      </c>
      <c r="H11" s="26">
        <f t="shared" si="0"/>
        <v>68.3</v>
      </c>
      <c r="I11" s="26" t="e">
        <f t="shared" si="0"/>
        <v>#REF!</v>
      </c>
      <c r="J11" s="26" t="e">
        <f t="shared" si="0"/>
        <v>#REF!</v>
      </c>
      <c r="K11" s="26">
        <f t="shared" si="0"/>
        <v>0</v>
      </c>
      <c r="L11" s="26" t="e">
        <f t="shared" si="0"/>
        <v>#REF!</v>
      </c>
      <c r="M11" s="26" t="e">
        <f t="shared" si="0"/>
        <v>#REF!</v>
      </c>
      <c r="N11" s="26">
        <f t="shared" si="0"/>
        <v>68.3</v>
      </c>
      <c r="O11" s="26">
        <f>O12+O42+O47+O62+O77</f>
        <v>10413.939999999999</v>
      </c>
      <c r="P11" s="26">
        <f>P12+P42+P47+P62+P77</f>
        <v>10345.64</v>
      </c>
      <c r="Q11" s="26">
        <f>Q12+Q42+Q47+Q62+Q77</f>
        <v>68.3</v>
      </c>
    </row>
    <row r="12" spans="1:17" ht="17.25" customHeight="1">
      <c r="A12" s="8" t="s">
        <v>5</v>
      </c>
      <c r="B12" s="9" t="s">
        <v>7</v>
      </c>
      <c r="C12" s="7"/>
      <c r="D12" s="7"/>
      <c r="E12" s="7"/>
      <c r="F12" s="25">
        <f>F13+F17+F26+F30</f>
        <v>6522.2</v>
      </c>
      <c r="G12" s="25">
        <f aca="true" t="shared" si="1" ref="G12:P12">G13+G17+G26+G30</f>
        <v>6522.2</v>
      </c>
      <c r="H12" s="25"/>
      <c r="I12" s="25" t="e">
        <f t="shared" si="1"/>
        <v>#REF!</v>
      </c>
      <c r="J12" s="25" t="e">
        <f t="shared" si="1"/>
        <v>#REF!</v>
      </c>
      <c r="K12" s="25">
        <f t="shared" si="1"/>
        <v>0</v>
      </c>
      <c r="L12" s="25" t="e">
        <f t="shared" si="1"/>
        <v>#REF!</v>
      </c>
      <c r="M12" s="25" t="e">
        <f t="shared" si="1"/>
        <v>#REF!</v>
      </c>
      <c r="N12" s="25">
        <f t="shared" si="1"/>
        <v>0</v>
      </c>
      <c r="O12" s="25">
        <f>O13+O17+O26+O30</f>
        <v>6856.7699999999995</v>
      </c>
      <c r="P12" s="25">
        <f t="shared" si="1"/>
        <v>6856.7699999999995</v>
      </c>
      <c r="Q12" s="25"/>
    </row>
    <row r="13" spans="1:17" ht="35.25" customHeight="1">
      <c r="A13" s="8" t="s">
        <v>45</v>
      </c>
      <c r="B13" s="9" t="s">
        <v>7</v>
      </c>
      <c r="C13" s="9" t="s">
        <v>12</v>
      </c>
      <c r="D13" s="7"/>
      <c r="E13" s="7"/>
      <c r="F13" s="25">
        <f>F14</f>
        <v>1332</v>
      </c>
      <c r="G13" s="25">
        <f aca="true" t="shared" si="2" ref="G13:G18">F13</f>
        <v>1332</v>
      </c>
      <c r="H13" s="26"/>
      <c r="I13" s="25">
        <f aca="true" t="shared" si="3" ref="I13:J15">I14</f>
        <v>0</v>
      </c>
      <c r="J13" s="25">
        <f t="shared" si="3"/>
        <v>0</v>
      </c>
      <c r="K13" s="25"/>
      <c r="L13" s="25">
        <f>L14</f>
        <v>1332</v>
      </c>
      <c r="M13" s="25">
        <f>M14</f>
        <v>1332</v>
      </c>
      <c r="N13" s="25"/>
      <c r="O13" s="25">
        <f aca="true" t="shared" si="4" ref="O13:P15">O14</f>
        <v>1282</v>
      </c>
      <c r="P13" s="25">
        <f t="shared" si="4"/>
        <v>1282</v>
      </c>
      <c r="Q13" s="25"/>
    </row>
    <row r="14" spans="1:17" ht="18.75" customHeight="1">
      <c r="A14" s="10" t="s">
        <v>46</v>
      </c>
      <c r="B14" s="9" t="s">
        <v>7</v>
      </c>
      <c r="C14" s="9" t="s">
        <v>12</v>
      </c>
      <c r="D14" s="9" t="s">
        <v>70</v>
      </c>
      <c r="E14" s="7"/>
      <c r="F14" s="25">
        <f>F15</f>
        <v>1332</v>
      </c>
      <c r="G14" s="25">
        <f t="shared" si="2"/>
        <v>1332</v>
      </c>
      <c r="H14" s="25"/>
      <c r="I14" s="25">
        <f t="shared" si="3"/>
        <v>0</v>
      </c>
      <c r="J14" s="25">
        <f t="shared" si="3"/>
        <v>0</v>
      </c>
      <c r="K14" s="25"/>
      <c r="L14" s="25">
        <f>F14+I14</f>
        <v>1332</v>
      </c>
      <c r="M14" s="25">
        <f>G14+J14</f>
        <v>1332</v>
      </c>
      <c r="N14" s="25"/>
      <c r="O14" s="25">
        <f t="shared" si="4"/>
        <v>1282</v>
      </c>
      <c r="P14" s="25">
        <f t="shared" si="4"/>
        <v>1282</v>
      </c>
      <c r="Q14" s="25"/>
    </row>
    <row r="15" spans="1:17" ht="66" customHeight="1">
      <c r="A15" s="10" t="s">
        <v>59</v>
      </c>
      <c r="B15" s="11" t="s">
        <v>7</v>
      </c>
      <c r="C15" s="11" t="s">
        <v>12</v>
      </c>
      <c r="D15" s="11" t="s">
        <v>70</v>
      </c>
      <c r="E15" s="4">
        <v>100</v>
      </c>
      <c r="F15" s="25">
        <f>F16</f>
        <v>1332</v>
      </c>
      <c r="G15" s="25">
        <f t="shared" si="2"/>
        <v>1332</v>
      </c>
      <c r="H15" s="25"/>
      <c r="I15" s="25">
        <f t="shared" si="3"/>
        <v>0</v>
      </c>
      <c r="J15" s="25">
        <f t="shared" si="3"/>
        <v>0</v>
      </c>
      <c r="K15" s="25"/>
      <c r="L15" s="25">
        <f>L14</f>
        <v>1332</v>
      </c>
      <c r="M15" s="25">
        <f>M14</f>
        <v>1332</v>
      </c>
      <c r="N15" s="25"/>
      <c r="O15" s="25">
        <f t="shared" si="4"/>
        <v>1282</v>
      </c>
      <c r="P15" s="25">
        <f t="shared" si="4"/>
        <v>1282</v>
      </c>
      <c r="Q15" s="25"/>
    </row>
    <row r="16" spans="1:17" ht="27" customHeight="1">
      <c r="A16" s="10" t="s">
        <v>60</v>
      </c>
      <c r="B16" s="11" t="s">
        <v>7</v>
      </c>
      <c r="C16" s="11" t="s">
        <v>12</v>
      </c>
      <c r="D16" s="11" t="s">
        <v>70</v>
      </c>
      <c r="E16" s="4">
        <v>120</v>
      </c>
      <c r="F16" s="25">
        <v>1332</v>
      </c>
      <c r="G16" s="25">
        <f t="shared" si="2"/>
        <v>1332</v>
      </c>
      <c r="H16" s="25"/>
      <c r="I16" s="25"/>
      <c r="J16" s="25">
        <f>I16</f>
        <v>0</v>
      </c>
      <c r="K16" s="25"/>
      <c r="L16" s="25">
        <f>L15</f>
        <v>1332</v>
      </c>
      <c r="M16" s="25">
        <f>M15</f>
        <v>1332</v>
      </c>
      <c r="N16" s="25"/>
      <c r="O16" s="25">
        <v>1282</v>
      </c>
      <c r="P16" s="25">
        <f>O16</f>
        <v>1282</v>
      </c>
      <c r="Q16" s="25"/>
    </row>
    <row r="17" spans="1:17" ht="56.25" customHeight="1">
      <c r="A17" s="8" t="s">
        <v>21</v>
      </c>
      <c r="B17" s="11" t="s">
        <v>7</v>
      </c>
      <c r="C17" s="11" t="s">
        <v>9</v>
      </c>
      <c r="D17" s="11"/>
      <c r="E17" s="5"/>
      <c r="F17" s="25">
        <f>F18+F21</f>
        <v>4751.2</v>
      </c>
      <c r="G17" s="25">
        <f t="shared" si="2"/>
        <v>4751.2</v>
      </c>
      <c r="H17" s="25"/>
      <c r="I17" s="25" t="e">
        <f>I18</f>
        <v>#REF!</v>
      </c>
      <c r="J17" s="25" t="e">
        <f>J18</f>
        <v>#REF!</v>
      </c>
      <c r="K17" s="25"/>
      <c r="L17" s="25" t="e">
        <f aca="true" t="shared" si="5" ref="L17:L25">F17+I17</f>
        <v>#REF!</v>
      </c>
      <c r="M17" s="25" t="e">
        <f>L17</f>
        <v>#REF!</v>
      </c>
      <c r="N17" s="25"/>
      <c r="O17" s="25">
        <f>O18+O21</f>
        <v>4661.2</v>
      </c>
      <c r="P17" s="25">
        <f>P18+P21</f>
        <v>4661.2</v>
      </c>
      <c r="Q17" s="25"/>
    </row>
    <row r="18" spans="1:17" ht="26.25" customHeight="1">
      <c r="A18" s="8" t="s">
        <v>47</v>
      </c>
      <c r="B18" s="11" t="s">
        <v>7</v>
      </c>
      <c r="C18" s="11" t="s">
        <v>9</v>
      </c>
      <c r="D18" s="11" t="s">
        <v>71</v>
      </c>
      <c r="E18" s="5"/>
      <c r="F18" s="25">
        <f>F19</f>
        <v>4706</v>
      </c>
      <c r="G18" s="25">
        <f t="shared" si="2"/>
        <v>4706</v>
      </c>
      <c r="H18" s="25"/>
      <c r="I18" s="25" t="e">
        <f>I19+#REF!</f>
        <v>#REF!</v>
      </c>
      <c r="J18" s="25" t="e">
        <f>I18</f>
        <v>#REF!</v>
      </c>
      <c r="K18" s="25"/>
      <c r="L18" s="25" t="e">
        <f t="shared" si="5"/>
        <v>#REF!</v>
      </c>
      <c r="M18" s="25" t="e">
        <f aca="true" t="shared" si="6" ref="M18:M25">G18+J18</f>
        <v>#REF!</v>
      </c>
      <c r="N18" s="25"/>
      <c r="O18" s="25">
        <f>O19</f>
        <v>4616</v>
      </c>
      <c r="P18" s="25">
        <f>P19</f>
        <v>4616</v>
      </c>
      <c r="Q18" s="25"/>
    </row>
    <row r="19" spans="1:17" ht="63" customHeight="1">
      <c r="A19" s="10" t="s">
        <v>59</v>
      </c>
      <c r="B19" s="11" t="s">
        <v>7</v>
      </c>
      <c r="C19" s="11" t="s">
        <v>9</v>
      </c>
      <c r="D19" s="11" t="s">
        <v>71</v>
      </c>
      <c r="E19" s="4">
        <v>100</v>
      </c>
      <c r="F19" s="25">
        <f>F20</f>
        <v>4706</v>
      </c>
      <c r="G19" s="25">
        <f>G20</f>
        <v>4706</v>
      </c>
      <c r="H19" s="25"/>
      <c r="I19" s="25">
        <f>I20</f>
        <v>0</v>
      </c>
      <c r="J19" s="25">
        <f>J20</f>
        <v>0</v>
      </c>
      <c r="K19" s="25"/>
      <c r="L19" s="25">
        <f t="shared" si="5"/>
        <v>4706</v>
      </c>
      <c r="M19" s="25">
        <f t="shared" si="6"/>
        <v>4706</v>
      </c>
      <c r="N19" s="25"/>
      <c r="O19" s="25">
        <f>O20</f>
        <v>4616</v>
      </c>
      <c r="P19" s="25">
        <f>P20</f>
        <v>4616</v>
      </c>
      <c r="Q19" s="25"/>
    </row>
    <row r="20" spans="1:17" ht="30.75" customHeight="1">
      <c r="A20" s="10" t="s">
        <v>60</v>
      </c>
      <c r="B20" s="11" t="s">
        <v>7</v>
      </c>
      <c r="C20" s="11" t="s">
        <v>9</v>
      </c>
      <c r="D20" s="11" t="s">
        <v>71</v>
      </c>
      <c r="E20" s="4">
        <v>120</v>
      </c>
      <c r="F20" s="25">
        <v>4706</v>
      </c>
      <c r="G20" s="25">
        <f>F20</f>
        <v>4706</v>
      </c>
      <c r="H20" s="25"/>
      <c r="I20" s="25"/>
      <c r="J20" s="25">
        <f>I20</f>
        <v>0</v>
      </c>
      <c r="K20" s="25"/>
      <c r="L20" s="25">
        <f t="shared" si="5"/>
        <v>4706</v>
      </c>
      <c r="M20" s="25">
        <f t="shared" si="6"/>
        <v>4706</v>
      </c>
      <c r="N20" s="25"/>
      <c r="O20" s="25">
        <v>4616</v>
      </c>
      <c r="P20" s="25">
        <f>O20</f>
        <v>4616</v>
      </c>
      <c r="Q20" s="25"/>
    </row>
    <row r="21" spans="1:17" ht="55.5" customHeight="1">
      <c r="A21" s="8" t="s">
        <v>58</v>
      </c>
      <c r="B21" s="11" t="s">
        <v>7</v>
      </c>
      <c r="C21" s="11" t="s">
        <v>9</v>
      </c>
      <c r="D21" s="11" t="s">
        <v>100</v>
      </c>
      <c r="E21" s="4"/>
      <c r="F21" s="25">
        <f>F22+F24</f>
        <v>45.2</v>
      </c>
      <c r="G21" s="25">
        <f>F21</f>
        <v>45.2</v>
      </c>
      <c r="H21" s="25"/>
      <c r="I21" s="25"/>
      <c r="J21" s="25"/>
      <c r="K21" s="25"/>
      <c r="L21" s="25">
        <f t="shared" si="5"/>
        <v>45.2</v>
      </c>
      <c r="M21" s="25">
        <f t="shared" si="6"/>
        <v>45.2</v>
      </c>
      <c r="N21" s="25"/>
      <c r="O21" s="25">
        <f>O22+O24</f>
        <v>45.2</v>
      </c>
      <c r="P21" s="25">
        <f>P22+P24</f>
        <v>45.2</v>
      </c>
      <c r="Q21" s="25"/>
    </row>
    <row r="22" spans="1:17" ht="62.25" customHeight="1">
      <c r="A22" s="10" t="s">
        <v>59</v>
      </c>
      <c r="B22" s="11" t="s">
        <v>7</v>
      </c>
      <c r="C22" s="11" t="s">
        <v>9</v>
      </c>
      <c r="D22" s="11" t="s">
        <v>100</v>
      </c>
      <c r="E22" s="4">
        <v>100</v>
      </c>
      <c r="F22" s="25">
        <f>F23</f>
        <v>11.2</v>
      </c>
      <c r="G22" s="25">
        <f>F22</f>
        <v>11.2</v>
      </c>
      <c r="H22" s="25"/>
      <c r="I22" s="25"/>
      <c r="J22" s="25"/>
      <c r="K22" s="25"/>
      <c r="L22" s="25">
        <f t="shared" si="5"/>
        <v>11.2</v>
      </c>
      <c r="M22" s="25">
        <f t="shared" si="6"/>
        <v>11.2</v>
      </c>
      <c r="N22" s="25"/>
      <c r="O22" s="25">
        <f>O23</f>
        <v>11.2</v>
      </c>
      <c r="P22" s="25">
        <f>P23</f>
        <v>11.2</v>
      </c>
      <c r="Q22" s="25"/>
    </row>
    <row r="23" spans="1:17" ht="24" customHeight="1">
      <c r="A23" s="10" t="s">
        <v>60</v>
      </c>
      <c r="B23" s="11" t="s">
        <v>7</v>
      </c>
      <c r="C23" s="11" t="s">
        <v>9</v>
      </c>
      <c r="D23" s="11" t="s">
        <v>100</v>
      </c>
      <c r="E23" s="4">
        <v>120</v>
      </c>
      <c r="F23" s="25">
        <v>11.2</v>
      </c>
      <c r="G23" s="25">
        <f>F23</f>
        <v>11.2</v>
      </c>
      <c r="H23" s="25"/>
      <c r="I23" s="25"/>
      <c r="J23" s="25"/>
      <c r="K23" s="25"/>
      <c r="L23" s="25">
        <f t="shared" si="5"/>
        <v>11.2</v>
      </c>
      <c r="M23" s="25">
        <f t="shared" si="6"/>
        <v>11.2</v>
      </c>
      <c r="N23" s="25"/>
      <c r="O23" s="25">
        <v>11.2</v>
      </c>
      <c r="P23" s="25">
        <f>O23</f>
        <v>11.2</v>
      </c>
      <c r="Q23" s="25"/>
    </row>
    <row r="24" spans="1:17" ht="24" customHeight="1">
      <c r="A24" s="10" t="s">
        <v>61</v>
      </c>
      <c r="B24" s="11" t="s">
        <v>7</v>
      </c>
      <c r="C24" s="11" t="s">
        <v>9</v>
      </c>
      <c r="D24" s="11" t="s">
        <v>100</v>
      </c>
      <c r="E24" s="4">
        <v>200</v>
      </c>
      <c r="F24" s="25">
        <f>F25</f>
        <v>34</v>
      </c>
      <c r="G24" s="25">
        <f>G25</f>
        <v>34</v>
      </c>
      <c r="H24" s="25"/>
      <c r="I24" s="25"/>
      <c r="J24" s="25"/>
      <c r="K24" s="25"/>
      <c r="L24" s="25">
        <f t="shared" si="5"/>
        <v>34</v>
      </c>
      <c r="M24" s="25">
        <f t="shared" si="6"/>
        <v>34</v>
      </c>
      <c r="N24" s="25"/>
      <c r="O24" s="25">
        <f>O25</f>
        <v>34</v>
      </c>
      <c r="P24" s="25">
        <f>P25</f>
        <v>34</v>
      </c>
      <c r="Q24" s="25"/>
    </row>
    <row r="25" spans="1:17" ht="24" customHeight="1">
      <c r="A25" s="10" t="s">
        <v>62</v>
      </c>
      <c r="B25" s="11" t="s">
        <v>7</v>
      </c>
      <c r="C25" s="11" t="s">
        <v>9</v>
      </c>
      <c r="D25" s="11" t="s">
        <v>100</v>
      </c>
      <c r="E25" s="4">
        <v>240</v>
      </c>
      <c r="F25" s="25">
        <v>34</v>
      </c>
      <c r="G25" s="25">
        <f>F25</f>
        <v>34</v>
      </c>
      <c r="H25" s="25"/>
      <c r="I25" s="25"/>
      <c r="J25" s="25"/>
      <c r="K25" s="25"/>
      <c r="L25" s="25">
        <f t="shared" si="5"/>
        <v>34</v>
      </c>
      <c r="M25" s="25">
        <f t="shared" si="6"/>
        <v>34</v>
      </c>
      <c r="N25" s="25"/>
      <c r="O25" s="25">
        <v>34</v>
      </c>
      <c r="P25" s="25">
        <v>34</v>
      </c>
      <c r="Q25" s="25"/>
    </row>
    <row r="26" spans="1:17" ht="22.5" customHeight="1">
      <c r="A26" s="16" t="s">
        <v>48</v>
      </c>
      <c r="B26" s="11" t="s">
        <v>7</v>
      </c>
      <c r="C26" s="11" t="s">
        <v>15</v>
      </c>
      <c r="D26" s="11"/>
      <c r="E26" s="4"/>
      <c r="F26" s="25">
        <f>F27</f>
        <v>10</v>
      </c>
      <c r="G26" s="25">
        <f>G27</f>
        <v>10</v>
      </c>
      <c r="H26" s="25"/>
      <c r="I26" s="25"/>
      <c r="J26" s="25"/>
      <c r="K26" s="25"/>
      <c r="L26" s="25">
        <f>L27</f>
        <v>10</v>
      </c>
      <c r="M26" s="25">
        <f>M27</f>
        <v>10</v>
      </c>
      <c r="N26" s="25"/>
      <c r="O26" s="25">
        <f aca="true" t="shared" si="7" ref="O26:P28">O27</f>
        <v>10</v>
      </c>
      <c r="P26" s="25">
        <f t="shared" si="7"/>
        <v>10</v>
      </c>
      <c r="Q26" s="25"/>
    </row>
    <row r="27" spans="1:17" ht="22.5" customHeight="1">
      <c r="A27" s="16" t="s">
        <v>19</v>
      </c>
      <c r="B27" s="11" t="s">
        <v>7</v>
      </c>
      <c r="C27" s="11" t="s">
        <v>15</v>
      </c>
      <c r="D27" s="11" t="s">
        <v>72</v>
      </c>
      <c r="E27" s="4"/>
      <c r="F27" s="25">
        <f>F29</f>
        <v>10</v>
      </c>
      <c r="G27" s="25">
        <f>F27</f>
        <v>10</v>
      </c>
      <c r="H27" s="25"/>
      <c r="I27" s="25"/>
      <c r="J27" s="25"/>
      <c r="K27" s="25"/>
      <c r="L27" s="25">
        <f aca="true" t="shared" si="8" ref="L27:L36">F27+I27</f>
        <v>10</v>
      </c>
      <c r="M27" s="25">
        <f>G27</f>
        <v>10</v>
      </c>
      <c r="N27" s="25"/>
      <c r="O27" s="25">
        <f t="shared" si="7"/>
        <v>10</v>
      </c>
      <c r="P27" s="25">
        <f t="shared" si="7"/>
        <v>10</v>
      </c>
      <c r="Q27" s="25"/>
    </row>
    <row r="28" spans="1:17" ht="22.5" customHeight="1">
      <c r="A28" s="16" t="s">
        <v>69</v>
      </c>
      <c r="B28" s="11" t="s">
        <v>7</v>
      </c>
      <c r="C28" s="11" t="s">
        <v>15</v>
      </c>
      <c r="D28" s="11" t="s">
        <v>72</v>
      </c>
      <c r="E28" s="4">
        <v>800</v>
      </c>
      <c r="F28" s="25">
        <f>F29</f>
        <v>10</v>
      </c>
      <c r="G28" s="25">
        <f>G29</f>
        <v>10</v>
      </c>
      <c r="H28" s="25"/>
      <c r="I28" s="25"/>
      <c r="J28" s="25"/>
      <c r="K28" s="25"/>
      <c r="L28" s="25">
        <f t="shared" si="8"/>
        <v>10</v>
      </c>
      <c r="M28" s="25">
        <f aca="true" t="shared" si="9" ref="M28:M37">G28+J28</f>
        <v>10</v>
      </c>
      <c r="N28" s="25"/>
      <c r="O28" s="25">
        <f t="shared" si="7"/>
        <v>10</v>
      </c>
      <c r="P28" s="25">
        <f t="shared" si="7"/>
        <v>10</v>
      </c>
      <c r="Q28" s="25"/>
    </row>
    <row r="29" spans="1:17" ht="18.75" customHeight="1">
      <c r="A29" s="10" t="s">
        <v>49</v>
      </c>
      <c r="B29" s="11" t="s">
        <v>7</v>
      </c>
      <c r="C29" s="11" t="s">
        <v>15</v>
      </c>
      <c r="D29" s="11" t="s">
        <v>72</v>
      </c>
      <c r="E29" s="4">
        <v>870</v>
      </c>
      <c r="F29" s="25">
        <v>10</v>
      </c>
      <c r="G29" s="25">
        <f>F29</f>
        <v>10</v>
      </c>
      <c r="H29" s="25"/>
      <c r="I29" s="25"/>
      <c r="J29" s="25"/>
      <c r="K29" s="25"/>
      <c r="L29" s="25">
        <f t="shared" si="8"/>
        <v>10</v>
      </c>
      <c r="M29" s="25">
        <f t="shared" si="9"/>
        <v>10</v>
      </c>
      <c r="N29" s="25"/>
      <c r="O29" s="25">
        <v>10</v>
      </c>
      <c r="P29" s="25">
        <v>10</v>
      </c>
      <c r="Q29" s="25"/>
    </row>
    <row r="30" spans="1:17" ht="16.5" customHeight="1">
      <c r="A30" s="10" t="s">
        <v>22</v>
      </c>
      <c r="B30" s="11" t="s">
        <v>7</v>
      </c>
      <c r="C30" s="11" t="s">
        <v>16</v>
      </c>
      <c r="D30" s="11"/>
      <c r="E30" s="4"/>
      <c r="F30" s="25">
        <f>F31+F34</f>
        <v>429</v>
      </c>
      <c r="G30" s="25">
        <f>G31+G34</f>
        <v>429</v>
      </c>
      <c r="H30" s="25"/>
      <c r="I30" s="25" t="e">
        <f aca="true" t="shared" si="10" ref="I30:N30">I34</f>
        <v>#REF!</v>
      </c>
      <c r="J30" s="25" t="e">
        <f t="shared" si="10"/>
        <v>#REF!</v>
      </c>
      <c r="K30" s="25">
        <f t="shared" si="10"/>
        <v>0</v>
      </c>
      <c r="L30" s="25" t="e">
        <f t="shared" si="10"/>
        <v>#REF!</v>
      </c>
      <c r="M30" s="25" t="e">
        <f t="shared" si="10"/>
        <v>#REF!</v>
      </c>
      <c r="N30" s="25">
        <f t="shared" si="10"/>
        <v>0</v>
      </c>
      <c r="O30" s="25">
        <f>O31+O34</f>
        <v>903.57</v>
      </c>
      <c r="P30" s="25">
        <f>P31+P34</f>
        <v>903.57</v>
      </c>
      <c r="Q30" s="25"/>
    </row>
    <row r="31" spans="1:17" ht="16.5" customHeight="1">
      <c r="A31" s="10" t="s">
        <v>102</v>
      </c>
      <c r="B31" s="11" t="s">
        <v>7</v>
      </c>
      <c r="C31" s="11" t="s">
        <v>16</v>
      </c>
      <c r="D31" s="11" t="s">
        <v>101</v>
      </c>
      <c r="E31" s="4"/>
      <c r="F31" s="25">
        <f>F32</f>
        <v>429</v>
      </c>
      <c r="G31" s="25">
        <f>G32</f>
        <v>429</v>
      </c>
      <c r="H31" s="25"/>
      <c r="I31" s="25"/>
      <c r="J31" s="25"/>
      <c r="K31" s="25"/>
      <c r="L31" s="25"/>
      <c r="M31" s="25"/>
      <c r="N31" s="25"/>
      <c r="O31" s="25">
        <f>O32</f>
        <v>857</v>
      </c>
      <c r="P31" s="25">
        <f>P32</f>
        <v>857</v>
      </c>
      <c r="Q31" s="25"/>
    </row>
    <row r="32" spans="1:17" ht="16.5" customHeight="1">
      <c r="A32" s="10" t="s">
        <v>103</v>
      </c>
      <c r="B32" s="11" t="s">
        <v>7</v>
      </c>
      <c r="C32" s="11" t="s">
        <v>16</v>
      </c>
      <c r="D32" s="11" t="s">
        <v>101</v>
      </c>
      <c r="E32" s="4">
        <v>800</v>
      </c>
      <c r="F32" s="25">
        <f>F33</f>
        <v>429</v>
      </c>
      <c r="G32" s="25">
        <f>G33</f>
        <v>429</v>
      </c>
      <c r="H32" s="25"/>
      <c r="I32" s="25"/>
      <c r="J32" s="25"/>
      <c r="K32" s="25"/>
      <c r="L32" s="25"/>
      <c r="M32" s="25"/>
      <c r="N32" s="25"/>
      <c r="O32" s="25">
        <f>O33</f>
        <v>857</v>
      </c>
      <c r="P32" s="25">
        <f>P33</f>
        <v>857</v>
      </c>
      <c r="Q32" s="25"/>
    </row>
    <row r="33" spans="1:17" ht="16.5" customHeight="1">
      <c r="A33" s="10" t="s">
        <v>104</v>
      </c>
      <c r="B33" s="11" t="s">
        <v>7</v>
      </c>
      <c r="C33" s="11" t="s">
        <v>16</v>
      </c>
      <c r="D33" s="11" t="s">
        <v>101</v>
      </c>
      <c r="E33" s="4">
        <v>880</v>
      </c>
      <c r="F33" s="25">
        <v>429</v>
      </c>
      <c r="G33" s="25">
        <f>F33</f>
        <v>429</v>
      </c>
      <c r="H33" s="25"/>
      <c r="I33" s="25"/>
      <c r="J33" s="25"/>
      <c r="K33" s="25"/>
      <c r="L33" s="25"/>
      <c r="M33" s="25"/>
      <c r="N33" s="25"/>
      <c r="O33" s="25">
        <v>857</v>
      </c>
      <c r="P33" s="25">
        <f>O33</f>
        <v>857</v>
      </c>
      <c r="Q33" s="25"/>
    </row>
    <row r="34" spans="1:17" ht="16.5" customHeight="1">
      <c r="A34" s="10" t="s">
        <v>50</v>
      </c>
      <c r="B34" s="11" t="s">
        <v>7</v>
      </c>
      <c r="C34" s="11" t="s">
        <v>16</v>
      </c>
      <c r="D34" s="11" t="s">
        <v>73</v>
      </c>
      <c r="E34" s="4"/>
      <c r="F34" s="25">
        <f>F35+F37+F39</f>
        <v>0</v>
      </c>
      <c r="G34" s="25">
        <f>G35+G37+G39</f>
        <v>0</v>
      </c>
      <c r="H34" s="25"/>
      <c r="I34" s="25" t="e">
        <f>I35+I37+I39</f>
        <v>#REF!</v>
      </c>
      <c r="J34" s="25" t="e">
        <f>I34</f>
        <v>#REF!</v>
      </c>
      <c r="K34" s="25"/>
      <c r="L34" s="25" t="e">
        <f>F34+I34</f>
        <v>#REF!</v>
      </c>
      <c r="M34" s="25" t="e">
        <f t="shared" si="9"/>
        <v>#REF!</v>
      </c>
      <c r="N34" s="25"/>
      <c r="O34" s="25">
        <f>O35+O37+O39</f>
        <v>46.57</v>
      </c>
      <c r="P34" s="25">
        <f>P35+P37+P39</f>
        <v>46.57</v>
      </c>
      <c r="Q34" s="25"/>
    </row>
    <row r="35" spans="1:17" ht="23.25" customHeight="1">
      <c r="A35" s="10" t="s">
        <v>61</v>
      </c>
      <c r="B35" s="11" t="s">
        <v>7</v>
      </c>
      <c r="C35" s="11" t="s">
        <v>16</v>
      </c>
      <c r="D35" s="11" t="s">
        <v>73</v>
      </c>
      <c r="E35" s="4">
        <v>200</v>
      </c>
      <c r="F35" s="25">
        <f>F36</f>
        <v>0</v>
      </c>
      <c r="G35" s="25">
        <f>G36</f>
        <v>0</v>
      </c>
      <c r="H35" s="25"/>
      <c r="I35" s="25">
        <f>I36</f>
        <v>0</v>
      </c>
      <c r="J35" s="25">
        <f>J36</f>
        <v>0</v>
      </c>
      <c r="K35" s="25"/>
      <c r="L35" s="25">
        <f t="shared" si="8"/>
        <v>0</v>
      </c>
      <c r="M35" s="25">
        <f t="shared" si="9"/>
        <v>0</v>
      </c>
      <c r="N35" s="25"/>
      <c r="O35" s="25">
        <f>O36</f>
        <v>16.57</v>
      </c>
      <c r="P35" s="25">
        <f>P36</f>
        <v>16.57</v>
      </c>
      <c r="Q35" s="25"/>
    </row>
    <row r="36" spans="1:17" ht="22.5" customHeight="1">
      <c r="A36" s="10" t="s">
        <v>62</v>
      </c>
      <c r="B36" s="11" t="s">
        <v>7</v>
      </c>
      <c r="C36" s="11" t="s">
        <v>16</v>
      </c>
      <c r="D36" s="11" t="s">
        <v>73</v>
      </c>
      <c r="E36" s="4">
        <v>240</v>
      </c>
      <c r="F36" s="25">
        <v>0</v>
      </c>
      <c r="G36" s="25">
        <f>F36</f>
        <v>0</v>
      </c>
      <c r="H36" s="25" t="s">
        <v>20</v>
      </c>
      <c r="I36" s="25"/>
      <c r="J36" s="25">
        <f>I36</f>
        <v>0</v>
      </c>
      <c r="K36" s="25"/>
      <c r="L36" s="25">
        <f t="shared" si="8"/>
        <v>0</v>
      </c>
      <c r="M36" s="25">
        <f t="shared" si="9"/>
        <v>0</v>
      </c>
      <c r="N36" s="25"/>
      <c r="O36" s="25">
        <v>16.57</v>
      </c>
      <c r="P36" s="25">
        <v>16.57</v>
      </c>
      <c r="Q36" s="25"/>
    </row>
    <row r="37" spans="1:17" ht="22.5" customHeight="1">
      <c r="A37" s="10" t="s">
        <v>81</v>
      </c>
      <c r="B37" s="11" t="s">
        <v>7</v>
      </c>
      <c r="C37" s="11" t="s">
        <v>16</v>
      </c>
      <c r="D37" s="11" t="s">
        <v>73</v>
      </c>
      <c r="E37" s="4">
        <v>300</v>
      </c>
      <c r="F37" s="25">
        <f>F38</f>
        <v>0</v>
      </c>
      <c r="G37" s="25">
        <f>G38</f>
        <v>0</v>
      </c>
      <c r="H37" s="25"/>
      <c r="I37" s="25">
        <f>I38</f>
        <v>0</v>
      </c>
      <c r="J37" s="25">
        <f>J38</f>
        <v>0</v>
      </c>
      <c r="K37" s="25"/>
      <c r="L37" s="25">
        <f>L38</f>
        <v>0</v>
      </c>
      <c r="M37" s="25">
        <f t="shared" si="9"/>
        <v>0</v>
      </c>
      <c r="N37" s="25"/>
      <c r="O37" s="25">
        <f>O38</f>
        <v>25</v>
      </c>
      <c r="P37" s="25">
        <f>P38</f>
        <v>25</v>
      </c>
      <c r="Q37" s="25"/>
    </row>
    <row r="38" spans="1:17" ht="15.75" customHeight="1">
      <c r="A38" s="10" t="s">
        <v>50</v>
      </c>
      <c r="B38" s="11" t="s">
        <v>7</v>
      </c>
      <c r="C38" s="11" t="s">
        <v>16</v>
      </c>
      <c r="D38" s="11" t="s">
        <v>73</v>
      </c>
      <c r="E38" s="4">
        <v>360</v>
      </c>
      <c r="F38" s="25">
        <v>0</v>
      </c>
      <c r="G38" s="25">
        <f>F38</f>
        <v>0</v>
      </c>
      <c r="H38" s="25"/>
      <c r="I38" s="25"/>
      <c r="J38" s="25">
        <f>I38</f>
        <v>0</v>
      </c>
      <c r="K38" s="25"/>
      <c r="L38" s="25">
        <f>F38+I38</f>
        <v>0</v>
      </c>
      <c r="M38" s="25">
        <f>L38</f>
        <v>0</v>
      </c>
      <c r="N38" s="25"/>
      <c r="O38" s="25">
        <v>25</v>
      </c>
      <c r="P38" s="25">
        <v>25</v>
      </c>
      <c r="Q38" s="25"/>
    </row>
    <row r="39" spans="1:17" ht="21" customHeight="1">
      <c r="A39" s="16" t="s">
        <v>69</v>
      </c>
      <c r="B39" s="11" t="s">
        <v>7</v>
      </c>
      <c r="C39" s="11" t="s">
        <v>16</v>
      </c>
      <c r="D39" s="11" t="s">
        <v>73</v>
      </c>
      <c r="E39" s="4">
        <v>800</v>
      </c>
      <c r="F39" s="25">
        <f>F40</f>
        <v>0</v>
      </c>
      <c r="G39" s="25">
        <f>G40</f>
        <v>0</v>
      </c>
      <c r="H39" s="25"/>
      <c r="I39" s="25" t="e">
        <f>I40+#REF!+#REF!</f>
        <v>#REF!</v>
      </c>
      <c r="J39" s="25" t="e">
        <f>I39</f>
        <v>#REF!</v>
      </c>
      <c r="K39" s="25"/>
      <c r="L39" s="25" t="e">
        <f>F39+I39</f>
        <v>#REF!</v>
      </c>
      <c r="M39" s="25" t="e">
        <f>L39</f>
        <v>#REF!</v>
      </c>
      <c r="N39" s="25"/>
      <c r="O39" s="25">
        <f>O40</f>
        <v>5</v>
      </c>
      <c r="P39" s="25">
        <f>P40</f>
        <v>5</v>
      </c>
      <c r="Q39" s="25"/>
    </row>
    <row r="40" spans="1:17" ht="18" customHeight="1">
      <c r="A40" s="19" t="s">
        <v>63</v>
      </c>
      <c r="B40" s="11" t="s">
        <v>7</v>
      </c>
      <c r="C40" s="11" t="s">
        <v>16</v>
      </c>
      <c r="D40" s="11" t="s">
        <v>73</v>
      </c>
      <c r="E40" s="4">
        <v>850</v>
      </c>
      <c r="F40" s="25">
        <v>0</v>
      </c>
      <c r="G40" s="25">
        <f>F40</f>
        <v>0</v>
      </c>
      <c r="H40" s="25"/>
      <c r="I40" s="25"/>
      <c r="J40" s="25">
        <f>I40</f>
        <v>0</v>
      </c>
      <c r="K40" s="25"/>
      <c r="L40" s="25">
        <f>F40+I40</f>
        <v>0</v>
      </c>
      <c r="M40" s="25">
        <f>L40</f>
        <v>0</v>
      </c>
      <c r="N40" s="25"/>
      <c r="O40" s="25">
        <v>5</v>
      </c>
      <c r="P40" s="25">
        <f>O40</f>
        <v>5</v>
      </c>
      <c r="Q40" s="25"/>
    </row>
    <row r="41" spans="1:17" ht="77.25" customHeight="1" hidden="1">
      <c r="A41" s="8" t="s">
        <v>32</v>
      </c>
      <c r="B41" s="11" t="s">
        <v>7</v>
      </c>
      <c r="C41" s="11" t="s">
        <v>16</v>
      </c>
      <c r="D41" s="11" t="s">
        <v>31</v>
      </c>
      <c r="E41" s="11" t="s">
        <v>17</v>
      </c>
      <c r="F41" s="25"/>
      <c r="G41" s="25">
        <f>F41</f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8" customHeight="1">
      <c r="A42" s="8" t="s">
        <v>39</v>
      </c>
      <c r="B42" s="11" t="s">
        <v>12</v>
      </c>
      <c r="C42" s="11"/>
      <c r="D42" s="11"/>
      <c r="E42" s="11"/>
      <c r="F42" s="25">
        <f>F43</f>
        <v>68.3</v>
      </c>
      <c r="G42" s="25"/>
      <c r="H42" s="25">
        <f>H43</f>
        <v>68.3</v>
      </c>
      <c r="I42" s="25"/>
      <c r="J42" s="25"/>
      <c r="K42" s="25"/>
      <c r="L42" s="25">
        <f aca="true" t="shared" si="11" ref="L42:L49">F42+I42</f>
        <v>68.3</v>
      </c>
      <c r="M42" s="25"/>
      <c r="N42" s="25">
        <f>H42+K42</f>
        <v>68.3</v>
      </c>
      <c r="O42" s="25">
        <f>O43</f>
        <v>68.3</v>
      </c>
      <c r="P42" s="25"/>
      <c r="Q42" s="25">
        <f>Q43</f>
        <v>68.3</v>
      </c>
    </row>
    <row r="43" spans="1:17" ht="21" customHeight="1">
      <c r="A43" s="8" t="s">
        <v>26</v>
      </c>
      <c r="B43" s="11" t="s">
        <v>12</v>
      </c>
      <c r="C43" s="11" t="s">
        <v>11</v>
      </c>
      <c r="D43" s="11"/>
      <c r="E43" s="11"/>
      <c r="F43" s="25">
        <f>F44</f>
        <v>68.3</v>
      </c>
      <c r="G43" s="25"/>
      <c r="H43" s="25">
        <f>F43</f>
        <v>68.3</v>
      </c>
      <c r="I43" s="25"/>
      <c r="J43" s="25"/>
      <c r="K43" s="25"/>
      <c r="L43" s="25">
        <f t="shared" si="11"/>
        <v>68.3</v>
      </c>
      <c r="M43" s="25"/>
      <c r="N43" s="25">
        <f>H43+K43</f>
        <v>68.3</v>
      </c>
      <c r="O43" s="25">
        <f>O44</f>
        <v>68.3</v>
      </c>
      <c r="P43" s="25"/>
      <c r="Q43" s="25">
        <f>Q44</f>
        <v>68.3</v>
      </c>
    </row>
    <row r="44" spans="1:17" ht="45" customHeight="1">
      <c r="A44" s="8" t="s">
        <v>51</v>
      </c>
      <c r="B44" s="11" t="s">
        <v>12</v>
      </c>
      <c r="C44" s="11" t="s">
        <v>11</v>
      </c>
      <c r="D44" s="11" t="s">
        <v>74</v>
      </c>
      <c r="E44" s="11"/>
      <c r="F44" s="25">
        <f>F46</f>
        <v>68.3</v>
      </c>
      <c r="G44" s="25"/>
      <c r="H44" s="25">
        <f>H46</f>
        <v>68.3</v>
      </c>
      <c r="I44" s="25"/>
      <c r="J44" s="25"/>
      <c r="K44" s="25"/>
      <c r="L44" s="25">
        <f t="shared" si="11"/>
        <v>68.3</v>
      </c>
      <c r="M44" s="25"/>
      <c r="N44" s="25">
        <f>H44+K44</f>
        <v>68.3</v>
      </c>
      <c r="O44" s="25">
        <f>O45</f>
        <v>68.3</v>
      </c>
      <c r="P44" s="25"/>
      <c r="Q44" s="25">
        <f>Q45</f>
        <v>68.3</v>
      </c>
    </row>
    <row r="45" spans="1:17" ht="66.75" customHeight="1">
      <c r="A45" s="10" t="s">
        <v>59</v>
      </c>
      <c r="B45" s="11" t="s">
        <v>12</v>
      </c>
      <c r="C45" s="11" t="s">
        <v>11</v>
      </c>
      <c r="D45" s="11" t="s">
        <v>74</v>
      </c>
      <c r="E45" s="11" t="s">
        <v>67</v>
      </c>
      <c r="F45" s="25">
        <f>F46</f>
        <v>68.3</v>
      </c>
      <c r="G45" s="25"/>
      <c r="H45" s="25">
        <f>H46</f>
        <v>68.3</v>
      </c>
      <c r="I45" s="25"/>
      <c r="J45" s="25"/>
      <c r="K45" s="25"/>
      <c r="L45" s="25">
        <f t="shared" si="11"/>
        <v>68.3</v>
      </c>
      <c r="M45" s="25"/>
      <c r="N45" s="25">
        <f>H45+K45</f>
        <v>68.3</v>
      </c>
      <c r="O45" s="25">
        <f>O46</f>
        <v>68.3</v>
      </c>
      <c r="P45" s="25"/>
      <c r="Q45" s="25">
        <f>Q46</f>
        <v>68.3</v>
      </c>
    </row>
    <row r="46" spans="1:17" ht="24" customHeight="1">
      <c r="A46" s="10" t="s">
        <v>60</v>
      </c>
      <c r="B46" s="11" t="s">
        <v>12</v>
      </c>
      <c r="C46" s="11" t="s">
        <v>11</v>
      </c>
      <c r="D46" s="11" t="s">
        <v>74</v>
      </c>
      <c r="E46" s="11" t="s">
        <v>64</v>
      </c>
      <c r="F46" s="25">
        <v>68.3</v>
      </c>
      <c r="G46" s="25"/>
      <c r="H46" s="25">
        <f>F46</f>
        <v>68.3</v>
      </c>
      <c r="I46" s="25"/>
      <c r="J46" s="25"/>
      <c r="K46" s="25"/>
      <c r="L46" s="25">
        <f t="shared" si="11"/>
        <v>68.3</v>
      </c>
      <c r="M46" s="25"/>
      <c r="N46" s="25">
        <f>H46+K46</f>
        <v>68.3</v>
      </c>
      <c r="O46" s="25">
        <v>68.3</v>
      </c>
      <c r="P46" s="25"/>
      <c r="Q46" s="25">
        <f>O46</f>
        <v>68.3</v>
      </c>
    </row>
    <row r="47" spans="1:17" ht="27" customHeight="1">
      <c r="A47" s="12" t="s">
        <v>23</v>
      </c>
      <c r="B47" s="11" t="s">
        <v>11</v>
      </c>
      <c r="C47" s="11"/>
      <c r="D47" s="11"/>
      <c r="E47" s="11"/>
      <c r="F47" s="25">
        <f>F48+F52</f>
        <v>474.5</v>
      </c>
      <c r="G47" s="25">
        <f aca="true" t="shared" si="12" ref="G47:M47">G48+G52</f>
        <v>474.5</v>
      </c>
      <c r="H47" s="25"/>
      <c r="I47" s="25">
        <f t="shared" si="12"/>
        <v>0</v>
      </c>
      <c r="J47" s="25">
        <f t="shared" si="12"/>
        <v>0</v>
      </c>
      <c r="K47" s="25"/>
      <c r="L47" s="25">
        <f t="shared" si="12"/>
        <v>474.5</v>
      </c>
      <c r="M47" s="25">
        <f t="shared" si="12"/>
        <v>474.5</v>
      </c>
      <c r="N47" s="25"/>
      <c r="O47" s="25">
        <f>O48+O52</f>
        <v>474.5</v>
      </c>
      <c r="P47" s="25">
        <f>P48+P52</f>
        <v>474.5</v>
      </c>
      <c r="Q47" s="25"/>
    </row>
    <row r="48" spans="1:17" ht="42" customHeight="1">
      <c r="A48" s="12" t="s">
        <v>52</v>
      </c>
      <c r="B48" s="11" t="s">
        <v>11</v>
      </c>
      <c r="C48" s="11" t="s">
        <v>6</v>
      </c>
      <c r="D48" s="11"/>
      <c r="E48" s="11"/>
      <c r="F48" s="25">
        <f>F49</f>
        <v>332</v>
      </c>
      <c r="G48" s="25">
        <f aca="true" t="shared" si="13" ref="G48:M48">G49</f>
        <v>332</v>
      </c>
      <c r="H48" s="25"/>
      <c r="I48" s="25"/>
      <c r="J48" s="25"/>
      <c r="K48" s="25"/>
      <c r="L48" s="25">
        <f t="shared" si="13"/>
        <v>332</v>
      </c>
      <c r="M48" s="25">
        <f t="shared" si="13"/>
        <v>332</v>
      </c>
      <c r="N48" s="25"/>
      <c r="O48" s="25">
        <f aca="true" t="shared" si="14" ref="O48:P50">O49</f>
        <v>332</v>
      </c>
      <c r="P48" s="25">
        <f t="shared" si="14"/>
        <v>332</v>
      </c>
      <c r="Q48" s="25"/>
    </row>
    <row r="49" spans="1:17" ht="57" customHeight="1">
      <c r="A49" s="12" t="s">
        <v>105</v>
      </c>
      <c r="B49" s="11" t="s">
        <v>11</v>
      </c>
      <c r="C49" s="11" t="s">
        <v>6</v>
      </c>
      <c r="D49" s="11" t="s">
        <v>106</v>
      </c>
      <c r="E49" s="11"/>
      <c r="F49" s="25">
        <f>F51</f>
        <v>332</v>
      </c>
      <c r="G49" s="25">
        <f>G51</f>
        <v>332</v>
      </c>
      <c r="H49" s="25"/>
      <c r="I49" s="25"/>
      <c r="J49" s="25"/>
      <c r="K49" s="25"/>
      <c r="L49" s="25">
        <f t="shared" si="11"/>
        <v>332</v>
      </c>
      <c r="M49" s="25">
        <f>L49</f>
        <v>332</v>
      </c>
      <c r="N49" s="25"/>
      <c r="O49" s="25">
        <f t="shared" si="14"/>
        <v>332</v>
      </c>
      <c r="P49" s="25">
        <f t="shared" si="14"/>
        <v>332</v>
      </c>
      <c r="Q49" s="25"/>
    </row>
    <row r="50" spans="1:17" ht="26.25" customHeight="1">
      <c r="A50" s="10" t="s">
        <v>61</v>
      </c>
      <c r="B50" s="11" t="s">
        <v>11</v>
      </c>
      <c r="C50" s="11" t="s">
        <v>6</v>
      </c>
      <c r="D50" s="11" t="s">
        <v>106</v>
      </c>
      <c r="E50" s="11" t="s">
        <v>65</v>
      </c>
      <c r="F50" s="25">
        <f>F51</f>
        <v>332</v>
      </c>
      <c r="G50" s="25">
        <f>G51</f>
        <v>332</v>
      </c>
      <c r="H50" s="25"/>
      <c r="I50" s="25"/>
      <c r="J50" s="25"/>
      <c r="K50" s="25"/>
      <c r="L50" s="25">
        <f>L49</f>
        <v>332</v>
      </c>
      <c r="M50" s="25">
        <f>M49</f>
        <v>332</v>
      </c>
      <c r="N50" s="25"/>
      <c r="O50" s="25">
        <f t="shared" si="14"/>
        <v>332</v>
      </c>
      <c r="P50" s="25">
        <f t="shared" si="14"/>
        <v>332</v>
      </c>
      <c r="Q50" s="25"/>
    </row>
    <row r="51" spans="1:17" ht="29.25" customHeight="1">
      <c r="A51" s="10" t="s">
        <v>62</v>
      </c>
      <c r="B51" s="11" t="s">
        <v>11</v>
      </c>
      <c r="C51" s="11" t="s">
        <v>6</v>
      </c>
      <c r="D51" s="11" t="s">
        <v>106</v>
      </c>
      <c r="E51" s="11" t="s">
        <v>66</v>
      </c>
      <c r="F51" s="25">
        <v>332</v>
      </c>
      <c r="G51" s="25">
        <f>F51</f>
        <v>332</v>
      </c>
      <c r="H51" s="25"/>
      <c r="I51" s="25"/>
      <c r="J51" s="25"/>
      <c r="K51" s="25"/>
      <c r="L51" s="25">
        <f>L50</f>
        <v>332</v>
      </c>
      <c r="M51" s="25">
        <f>M50</f>
        <v>332</v>
      </c>
      <c r="N51" s="25"/>
      <c r="O51" s="25">
        <v>332</v>
      </c>
      <c r="P51" s="25">
        <f>O51</f>
        <v>332</v>
      </c>
      <c r="Q51" s="25"/>
    </row>
    <row r="52" spans="1:17" ht="36" customHeight="1">
      <c r="A52" s="8" t="s">
        <v>44</v>
      </c>
      <c r="B52" s="11" t="s">
        <v>11</v>
      </c>
      <c r="C52" s="11" t="s">
        <v>18</v>
      </c>
      <c r="D52" s="11"/>
      <c r="E52" s="11"/>
      <c r="F52" s="25">
        <f>F53+F56+F59</f>
        <v>142.5</v>
      </c>
      <c r="G52" s="25">
        <f>G53+G56+G59</f>
        <v>142.5</v>
      </c>
      <c r="H52" s="25"/>
      <c r="I52" s="25">
        <f aca="true" t="shared" si="15" ref="I52:P52">I53+I56+I59</f>
        <v>0</v>
      </c>
      <c r="J52" s="25">
        <f t="shared" si="15"/>
        <v>0</v>
      </c>
      <c r="K52" s="25">
        <f t="shared" si="15"/>
        <v>0</v>
      </c>
      <c r="L52" s="25">
        <f t="shared" si="15"/>
        <v>142.5</v>
      </c>
      <c r="M52" s="25">
        <f t="shared" si="15"/>
        <v>142.5</v>
      </c>
      <c r="N52" s="25">
        <f t="shared" si="15"/>
        <v>0</v>
      </c>
      <c r="O52" s="25">
        <f t="shared" si="15"/>
        <v>142.5</v>
      </c>
      <c r="P52" s="25">
        <f t="shared" si="15"/>
        <v>142.5</v>
      </c>
      <c r="Q52" s="25"/>
    </row>
    <row r="53" spans="1:17" ht="70.5" customHeight="1">
      <c r="A53" s="8" t="s">
        <v>107</v>
      </c>
      <c r="B53" s="11" t="s">
        <v>11</v>
      </c>
      <c r="C53" s="11" t="s">
        <v>18</v>
      </c>
      <c r="D53" s="11" t="s">
        <v>108</v>
      </c>
      <c r="E53" s="11"/>
      <c r="F53" s="25">
        <f>F55</f>
        <v>128</v>
      </c>
      <c r="G53" s="25">
        <f>F53</f>
        <v>128</v>
      </c>
      <c r="H53" s="25"/>
      <c r="I53" s="25"/>
      <c r="J53" s="25"/>
      <c r="K53" s="25"/>
      <c r="L53" s="25">
        <f>F53+I53</f>
        <v>128</v>
      </c>
      <c r="M53" s="25">
        <f aca="true" t="shared" si="16" ref="M53:M61">L53</f>
        <v>128</v>
      </c>
      <c r="N53" s="25"/>
      <c r="O53" s="25">
        <f>O54</f>
        <v>128</v>
      </c>
      <c r="P53" s="25">
        <f>P54</f>
        <v>128</v>
      </c>
      <c r="Q53" s="25"/>
    </row>
    <row r="54" spans="1:17" ht="27.75" customHeight="1">
      <c r="A54" s="10" t="s">
        <v>61</v>
      </c>
      <c r="B54" s="11" t="s">
        <v>11</v>
      </c>
      <c r="C54" s="11" t="s">
        <v>18</v>
      </c>
      <c r="D54" s="11" t="s">
        <v>108</v>
      </c>
      <c r="E54" s="11" t="s">
        <v>65</v>
      </c>
      <c r="F54" s="25">
        <f>F55</f>
        <v>128</v>
      </c>
      <c r="G54" s="25">
        <f>G55</f>
        <v>128</v>
      </c>
      <c r="H54" s="25"/>
      <c r="I54" s="25"/>
      <c r="J54" s="25"/>
      <c r="K54" s="25"/>
      <c r="L54" s="25">
        <f>F54+I54</f>
        <v>128</v>
      </c>
      <c r="M54" s="25">
        <f t="shared" si="16"/>
        <v>128</v>
      </c>
      <c r="N54" s="25"/>
      <c r="O54" s="25">
        <f>O55</f>
        <v>128</v>
      </c>
      <c r="P54" s="25">
        <f>P55</f>
        <v>128</v>
      </c>
      <c r="Q54" s="25"/>
    </row>
    <row r="55" spans="1:17" ht="24" customHeight="1">
      <c r="A55" s="10" t="s">
        <v>62</v>
      </c>
      <c r="B55" s="11" t="s">
        <v>11</v>
      </c>
      <c r="C55" s="11" t="s">
        <v>18</v>
      </c>
      <c r="D55" s="11" t="s">
        <v>108</v>
      </c>
      <c r="E55" s="11" t="s">
        <v>66</v>
      </c>
      <c r="F55" s="25">
        <v>128</v>
      </c>
      <c r="G55" s="25">
        <f>F55</f>
        <v>128</v>
      </c>
      <c r="H55" s="25"/>
      <c r="I55" s="25"/>
      <c r="J55" s="25"/>
      <c r="K55" s="25"/>
      <c r="L55" s="25">
        <f>F55+I55</f>
        <v>128</v>
      </c>
      <c r="M55" s="25">
        <f t="shared" si="16"/>
        <v>128</v>
      </c>
      <c r="N55" s="25"/>
      <c r="O55" s="25">
        <v>128</v>
      </c>
      <c r="P55" s="25">
        <f>O55</f>
        <v>128</v>
      </c>
      <c r="Q55" s="25"/>
    </row>
    <row r="56" spans="1:17" ht="30" customHeight="1">
      <c r="A56" s="10" t="s">
        <v>82</v>
      </c>
      <c r="B56" s="11" t="s">
        <v>11</v>
      </c>
      <c r="C56" s="11" t="s">
        <v>18</v>
      </c>
      <c r="D56" s="11" t="s">
        <v>117</v>
      </c>
      <c r="E56" s="11"/>
      <c r="F56" s="25">
        <f>F57</f>
        <v>10.1</v>
      </c>
      <c r="G56" s="25">
        <f>G57</f>
        <v>10.1</v>
      </c>
      <c r="H56" s="25"/>
      <c r="I56" s="25"/>
      <c r="J56" s="25"/>
      <c r="K56" s="25"/>
      <c r="L56" s="25">
        <f>F56+I56</f>
        <v>10.1</v>
      </c>
      <c r="M56" s="25">
        <f t="shared" si="16"/>
        <v>10.1</v>
      </c>
      <c r="N56" s="25"/>
      <c r="O56" s="25">
        <f>O57</f>
        <v>10.1</v>
      </c>
      <c r="P56" s="25">
        <f>P57</f>
        <v>10.1</v>
      </c>
      <c r="Q56" s="25"/>
    </row>
    <row r="57" spans="1:17" ht="64.5" customHeight="1">
      <c r="A57" s="10" t="s">
        <v>59</v>
      </c>
      <c r="B57" s="11" t="s">
        <v>11</v>
      </c>
      <c r="C57" s="11" t="s">
        <v>18</v>
      </c>
      <c r="D57" s="11" t="s">
        <v>117</v>
      </c>
      <c r="E57" s="11" t="s">
        <v>67</v>
      </c>
      <c r="F57" s="25">
        <f>F58</f>
        <v>10.1</v>
      </c>
      <c r="G57" s="25">
        <f>G58</f>
        <v>10.1</v>
      </c>
      <c r="H57" s="25"/>
      <c r="I57" s="25"/>
      <c r="J57" s="25"/>
      <c r="K57" s="25"/>
      <c r="L57" s="25">
        <f>L58</f>
        <v>10.1</v>
      </c>
      <c r="M57" s="25">
        <f t="shared" si="16"/>
        <v>10.1</v>
      </c>
      <c r="N57" s="25"/>
      <c r="O57" s="25">
        <f>O58</f>
        <v>10.1</v>
      </c>
      <c r="P57" s="25">
        <f>P58</f>
        <v>10.1</v>
      </c>
      <c r="Q57" s="25"/>
    </row>
    <row r="58" spans="1:17" ht="30" customHeight="1">
      <c r="A58" s="10" t="s">
        <v>60</v>
      </c>
      <c r="B58" s="11" t="s">
        <v>11</v>
      </c>
      <c r="C58" s="11" t="s">
        <v>18</v>
      </c>
      <c r="D58" s="11" t="s">
        <v>117</v>
      </c>
      <c r="E58" s="11" t="s">
        <v>64</v>
      </c>
      <c r="F58" s="25">
        <v>10.1</v>
      </c>
      <c r="G58" s="25">
        <f>F58</f>
        <v>10.1</v>
      </c>
      <c r="H58" s="25"/>
      <c r="I58" s="25"/>
      <c r="J58" s="25"/>
      <c r="K58" s="25"/>
      <c r="L58" s="25">
        <f>F58+I58</f>
        <v>10.1</v>
      </c>
      <c r="M58" s="25">
        <f t="shared" si="16"/>
        <v>10.1</v>
      </c>
      <c r="N58" s="25"/>
      <c r="O58" s="25">
        <v>10.1</v>
      </c>
      <c r="P58" s="25">
        <f>O58</f>
        <v>10.1</v>
      </c>
      <c r="Q58" s="25"/>
    </row>
    <row r="59" spans="1:17" ht="93.75" customHeight="1">
      <c r="A59" s="10" t="s">
        <v>83</v>
      </c>
      <c r="B59" s="11" t="s">
        <v>11</v>
      </c>
      <c r="C59" s="11" t="s">
        <v>18</v>
      </c>
      <c r="D59" s="11" t="s">
        <v>118</v>
      </c>
      <c r="E59" s="11"/>
      <c r="F59" s="25">
        <f>F60</f>
        <v>4.4</v>
      </c>
      <c r="G59" s="25">
        <f>F59</f>
        <v>4.4</v>
      </c>
      <c r="H59" s="25"/>
      <c r="I59" s="25"/>
      <c r="J59" s="25"/>
      <c r="K59" s="25"/>
      <c r="L59" s="25">
        <f>F59+I59</f>
        <v>4.4</v>
      </c>
      <c r="M59" s="25">
        <f t="shared" si="16"/>
        <v>4.4</v>
      </c>
      <c r="N59" s="25"/>
      <c r="O59" s="25">
        <f>O60</f>
        <v>4.4</v>
      </c>
      <c r="P59" s="25">
        <f>P60</f>
        <v>4.4</v>
      </c>
      <c r="Q59" s="25"/>
    </row>
    <row r="60" spans="1:17" ht="68.25" customHeight="1">
      <c r="A60" s="10" t="s">
        <v>59</v>
      </c>
      <c r="B60" s="11" t="s">
        <v>11</v>
      </c>
      <c r="C60" s="11" t="s">
        <v>18</v>
      </c>
      <c r="D60" s="11" t="s">
        <v>118</v>
      </c>
      <c r="E60" s="11" t="s">
        <v>67</v>
      </c>
      <c r="F60" s="25">
        <v>4.4</v>
      </c>
      <c r="G60" s="25">
        <f>F60</f>
        <v>4.4</v>
      </c>
      <c r="H60" s="25"/>
      <c r="I60" s="25"/>
      <c r="J60" s="25"/>
      <c r="K60" s="25"/>
      <c r="L60" s="25">
        <f>F60+I60</f>
        <v>4.4</v>
      </c>
      <c r="M60" s="25">
        <f t="shared" si="16"/>
        <v>4.4</v>
      </c>
      <c r="N60" s="25"/>
      <c r="O60" s="25">
        <f>O61</f>
        <v>4.4</v>
      </c>
      <c r="P60" s="25">
        <f>P61</f>
        <v>4.4</v>
      </c>
      <c r="Q60" s="25"/>
    </row>
    <row r="61" spans="1:17" ht="27" customHeight="1">
      <c r="A61" s="10" t="s">
        <v>60</v>
      </c>
      <c r="B61" s="11" t="s">
        <v>11</v>
      </c>
      <c r="C61" s="11" t="s">
        <v>18</v>
      </c>
      <c r="D61" s="11" t="s">
        <v>118</v>
      </c>
      <c r="E61" s="11" t="s">
        <v>64</v>
      </c>
      <c r="F61" s="25">
        <v>4.4</v>
      </c>
      <c r="G61" s="25">
        <f>F61</f>
        <v>4.4</v>
      </c>
      <c r="H61" s="25"/>
      <c r="I61" s="25"/>
      <c r="J61" s="25"/>
      <c r="K61" s="25"/>
      <c r="L61" s="25">
        <f>F61+I61</f>
        <v>4.4</v>
      </c>
      <c r="M61" s="25">
        <f t="shared" si="16"/>
        <v>4.4</v>
      </c>
      <c r="N61" s="25"/>
      <c r="O61" s="25">
        <v>4.4</v>
      </c>
      <c r="P61" s="25">
        <f>O61</f>
        <v>4.4</v>
      </c>
      <c r="Q61" s="25"/>
    </row>
    <row r="62" spans="1:17" ht="15" customHeight="1">
      <c r="A62" s="10" t="s">
        <v>35</v>
      </c>
      <c r="B62" s="11" t="s">
        <v>9</v>
      </c>
      <c r="C62" s="11"/>
      <c r="D62" s="11"/>
      <c r="E62" s="11"/>
      <c r="F62" s="25">
        <f>F63+F73</f>
        <v>2266.6</v>
      </c>
      <c r="G62" s="25">
        <f>G63+G73</f>
        <v>2266.6</v>
      </c>
      <c r="H62" s="25"/>
      <c r="I62" s="25" t="e">
        <f>I63+I73+#REF!</f>
        <v>#REF!</v>
      </c>
      <c r="J62" s="25" t="e">
        <f>J63+J73+#REF!</f>
        <v>#REF!</v>
      </c>
      <c r="K62" s="25"/>
      <c r="L62" s="25" t="e">
        <f>L63+L73+#REF!</f>
        <v>#REF!</v>
      </c>
      <c r="M62" s="25" t="e">
        <f>M63+M73+#REF!</f>
        <v>#REF!</v>
      </c>
      <c r="N62" s="25"/>
      <c r="O62" s="25">
        <f>O63+O73</f>
        <v>1949.5000000000002</v>
      </c>
      <c r="P62" s="25">
        <f>P63+P73</f>
        <v>1949.5000000000002</v>
      </c>
      <c r="Q62" s="25"/>
    </row>
    <row r="63" spans="1:17" ht="14.25" customHeight="1">
      <c r="A63" s="12" t="s">
        <v>24</v>
      </c>
      <c r="B63" s="11" t="s">
        <v>9</v>
      </c>
      <c r="C63" s="11" t="s">
        <v>6</v>
      </c>
      <c r="D63" s="11"/>
      <c r="E63" s="11"/>
      <c r="F63" s="25">
        <f>F64+F67+F70</f>
        <v>2259.2</v>
      </c>
      <c r="G63" s="25">
        <f>G64+G67+G70</f>
        <v>2259.2</v>
      </c>
      <c r="H63" s="25"/>
      <c r="I63" s="25" t="e">
        <f>#REF!+#REF!+#REF!+I70+#REF!+I67</f>
        <v>#REF!</v>
      </c>
      <c r="J63" s="25" t="e">
        <f>#REF!+#REF!+#REF!+J70+#REF!+J67</f>
        <v>#REF!</v>
      </c>
      <c r="K63" s="25"/>
      <c r="L63" s="25" t="e">
        <f>#REF!+#REF!+#REF!+L70+#REF!+L67</f>
        <v>#REF!</v>
      </c>
      <c r="M63" s="25" t="e">
        <f>#REF!+#REF!+#REF!+M70+#REF!+M67</f>
        <v>#REF!</v>
      </c>
      <c r="N63" s="25"/>
      <c r="O63" s="25">
        <f>O64+O67+O70</f>
        <v>1941.3000000000002</v>
      </c>
      <c r="P63" s="25">
        <f>P64+P67+P70</f>
        <v>1941.3000000000002</v>
      </c>
      <c r="Q63" s="25"/>
    </row>
    <row r="64" spans="1:17" ht="51.75" customHeight="1">
      <c r="A64" s="12" t="s">
        <v>95</v>
      </c>
      <c r="B64" s="11" t="s">
        <v>9</v>
      </c>
      <c r="C64" s="11" t="s">
        <v>6</v>
      </c>
      <c r="D64" s="11" t="s">
        <v>115</v>
      </c>
      <c r="E64" s="11"/>
      <c r="F64" s="25">
        <f>F65</f>
        <v>1225</v>
      </c>
      <c r="G64" s="25">
        <f>G65</f>
        <v>1225</v>
      </c>
      <c r="H64" s="25"/>
      <c r="I64" s="25"/>
      <c r="J64" s="25"/>
      <c r="K64" s="25"/>
      <c r="L64" s="25"/>
      <c r="M64" s="25"/>
      <c r="N64" s="25"/>
      <c r="O64" s="25">
        <f>O65</f>
        <v>1225</v>
      </c>
      <c r="P64" s="25">
        <f>P65</f>
        <v>1225</v>
      </c>
      <c r="Q64" s="25"/>
    </row>
    <row r="65" spans="1:17" ht="20.25" customHeight="1">
      <c r="A65" s="10" t="s">
        <v>61</v>
      </c>
      <c r="B65" s="11" t="s">
        <v>9</v>
      </c>
      <c r="C65" s="11" t="s">
        <v>6</v>
      </c>
      <c r="D65" s="11" t="s">
        <v>115</v>
      </c>
      <c r="E65" s="11" t="s">
        <v>65</v>
      </c>
      <c r="F65" s="25">
        <f>F66</f>
        <v>1225</v>
      </c>
      <c r="G65" s="25">
        <f>G66</f>
        <v>1225</v>
      </c>
      <c r="H65" s="25"/>
      <c r="I65" s="25"/>
      <c r="J65" s="25"/>
      <c r="K65" s="25"/>
      <c r="L65" s="25"/>
      <c r="M65" s="25"/>
      <c r="N65" s="25"/>
      <c r="O65" s="25">
        <f>O66</f>
        <v>1225</v>
      </c>
      <c r="P65" s="25">
        <f>P66</f>
        <v>1225</v>
      </c>
      <c r="Q65" s="25"/>
    </row>
    <row r="66" spans="1:17" ht="20.25" customHeight="1">
      <c r="A66" s="10" t="s">
        <v>62</v>
      </c>
      <c r="B66" s="11" t="s">
        <v>9</v>
      </c>
      <c r="C66" s="11" t="s">
        <v>6</v>
      </c>
      <c r="D66" s="11" t="s">
        <v>115</v>
      </c>
      <c r="E66" s="11" t="s">
        <v>66</v>
      </c>
      <c r="F66" s="25">
        <v>1225</v>
      </c>
      <c r="G66" s="25">
        <f>F66</f>
        <v>1225</v>
      </c>
      <c r="H66" s="25"/>
      <c r="I66" s="25"/>
      <c r="J66" s="25"/>
      <c r="K66" s="25"/>
      <c r="L66" s="25"/>
      <c r="M66" s="25"/>
      <c r="N66" s="25"/>
      <c r="O66" s="25">
        <v>1225</v>
      </c>
      <c r="P66" s="25">
        <f>O66</f>
        <v>1225</v>
      </c>
      <c r="Q66" s="25"/>
    </row>
    <row r="67" spans="1:17" ht="63" customHeight="1">
      <c r="A67" s="10" t="s">
        <v>86</v>
      </c>
      <c r="B67" s="11" t="s">
        <v>9</v>
      </c>
      <c r="C67" s="11" t="s">
        <v>6</v>
      </c>
      <c r="D67" s="11" t="s">
        <v>120</v>
      </c>
      <c r="E67" s="11"/>
      <c r="F67" s="25">
        <f>F68</f>
        <v>51.8</v>
      </c>
      <c r="G67" s="25">
        <f>G68</f>
        <v>51.8</v>
      </c>
      <c r="H67" s="25"/>
      <c r="I67" s="25">
        <f>I68</f>
        <v>0</v>
      </c>
      <c r="J67" s="25">
        <f>J68</f>
        <v>0</v>
      </c>
      <c r="K67" s="25"/>
      <c r="L67" s="25">
        <f>L68</f>
        <v>51.8</v>
      </c>
      <c r="M67" s="25">
        <f>M68</f>
        <v>51.8</v>
      </c>
      <c r="N67" s="25"/>
      <c r="O67" s="25">
        <f>O68</f>
        <v>35.9</v>
      </c>
      <c r="P67" s="25">
        <f>P68</f>
        <v>35.9</v>
      </c>
      <c r="Q67" s="25"/>
    </row>
    <row r="68" spans="1:17" ht="20.25" customHeight="1">
      <c r="A68" s="10" t="s">
        <v>61</v>
      </c>
      <c r="B68" s="11" t="s">
        <v>9</v>
      </c>
      <c r="C68" s="11" t="s">
        <v>6</v>
      </c>
      <c r="D68" s="11" t="s">
        <v>120</v>
      </c>
      <c r="E68" s="11" t="s">
        <v>65</v>
      </c>
      <c r="F68" s="25">
        <f>F69</f>
        <v>51.8</v>
      </c>
      <c r="G68" s="25">
        <f>G69</f>
        <v>51.8</v>
      </c>
      <c r="H68" s="25"/>
      <c r="I68" s="25">
        <f>I69</f>
        <v>0</v>
      </c>
      <c r="J68" s="25">
        <f>J69</f>
        <v>0</v>
      </c>
      <c r="K68" s="25"/>
      <c r="L68" s="25">
        <f>L69</f>
        <v>51.8</v>
      </c>
      <c r="M68" s="25">
        <f>M69</f>
        <v>51.8</v>
      </c>
      <c r="N68" s="25"/>
      <c r="O68" s="25">
        <f>O69</f>
        <v>35.9</v>
      </c>
      <c r="P68" s="25">
        <f>P69</f>
        <v>35.9</v>
      </c>
      <c r="Q68" s="25"/>
    </row>
    <row r="69" spans="1:17" ht="20.25" customHeight="1">
      <c r="A69" s="10" t="s">
        <v>62</v>
      </c>
      <c r="B69" s="11" t="s">
        <v>9</v>
      </c>
      <c r="C69" s="11" t="s">
        <v>6</v>
      </c>
      <c r="D69" s="11" t="s">
        <v>120</v>
      </c>
      <c r="E69" s="11" t="s">
        <v>66</v>
      </c>
      <c r="F69" s="25">
        <v>51.8</v>
      </c>
      <c r="G69" s="25">
        <f>F69</f>
        <v>51.8</v>
      </c>
      <c r="H69" s="25"/>
      <c r="I69" s="25"/>
      <c r="J69" s="25">
        <f>I69</f>
        <v>0</v>
      </c>
      <c r="K69" s="25"/>
      <c r="L69" s="25">
        <f>F69+I69</f>
        <v>51.8</v>
      </c>
      <c r="M69" s="25">
        <f>L69</f>
        <v>51.8</v>
      </c>
      <c r="N69" s="25"/>
      <c r="O69" s="25">
        <v>35.9</v>
      </c>
      <c r="P69" s="25">
        <f>O69</f>
        <v>35.9</v>
      </c>
      <c r="Q69" s="25"/>
    </row>
    <row r="70" spans="1:17" ht="42" customHeight="1">
      <c r="A70" s="12" t="s">
        <v>53</v>
      </c>
      <c r="B70" s="11" t="s">
        <v>9</v>
      </c>
      <c r="C70" s="11" t="s">
        <v>6</v>
      </c>
      <c r="D70" s="11" t="s">
        <v>119</v>
      </c>
      <c r="E70" s="11"/>
      <c r="F70" s="25">
        <f>F72</f>
        <v>982.4</v>
      </c>
      <c r="G70" s="25">
        <f>G72</f>
        <v>982.4</v>
      </c>
      <c r="H70" s="25"/>
      <c r="I70" s="25">
        <f>I71</f>
        <v>0</v>
      </c>
      <c r="J70" s="25">
        <f>J71</f>
        <v>0</v>
      </c>
      <c r="K70" s="25"/>
      <c r="L70" s="25">
        <f>F70+I70</f>
        <v>982.4</v>
      </c>
      <c r="M70" s="25">
        <f>G70+J70</f>
        <v>982.4</v>
      </c>
      <c r="N70" s="25"/>
      <c r="O70" s="25">
        <f>O71</f>
        <v>680.4</v>
      </c>
      <c r="P70" s="25">
        <f>P71</f>
        <v>680.4</v>
      </c>
      <c r="Q70" s="25"/>
    </row>
    <row r="71" spans="1:17" ht="27" customHeight="1">
      <c r="A71" s="10" t="s">
        <v>61</v>
      </c>
      <c r="B71" s="11" t="s">
        <v>9</v>
      </c>
      <c r="C71" s="11" t="s">
        <v>6</v>
      </c>
      <c r="D71" s="11" t="s">
        <v>119</v>
      </c>
      <c r="E71" s="11" t="s">
        <v>65</v>
      </c>
      <c r="F71" s="25">
        <f>F72</f>
        <v>982.4</v>
      </c>
      <c r="G71" s="25">
        <f>G72</f>
        <v>982.4</v>
      </c>
      <c r="H71" s="25"/>
      <c r="I71" s="25">
        <f>I72</f>
        <v>0</v>
      </c>
      <c r="J71" s="25">
        <f>J72</f>
        <v>0</v>
      </c>
      <c r="K71" s="25"/>
      <c r="L71" s="25">
        <f>L72</f>
        <v>982.4</v>
      </c>
      <c r="M71" s="25">
        <f>M72</f>
        <v>982.4</v>
      </c>
      <c r="N71" s="25"/>
      <c r="O71" s="25">
        <f>O72</f>
        <v>680.4</v>
      </c>
      <c r="P71" s="25">
        <f>P72</f>
        <v>680.4</v>
      </c>
      <c r="Q71" s="25"/>
    </row>
    <row r="72" spans="1:17" ht="24" customHeight="1">
      <c r="A72" s="10" t="s">
        <v>62</v>
      </c>
      <c r="B72" s="11" t="s">
        <v>9</v>
      </c>
      <c r="C72" s="11" t="s">
        <v>6</v>
      </c>
      <c r="D72" s="11" t="s">
        <v>119</v>
      </c>
      <c r="E72" s="11" t="s">
        <v>66</v>
      </c>
      <c r="F72" s="25">
        <v>982.4</v>
      </c>
      <c r="G72" s="25">
        <f>F72</f>
        <v>982.4</v>
      </c>
      <c r="H72" s="25"/>
      <c r="I72" s="25"/>
      <c r="J72" s="25">
        <f>I72</f>
        <v>0</v>
      </c>
      <c r="K72" s="25"/>
      <c r="L72" s="25">
        <f>F72+I72</f>
        <v>982.4</v>
      </c>
      <c r="M72" s="25">
        <f>L72</f>
        <v>982.4</v>
      </c>
      <c r="N72" s="25"/>
      <c r="O72" s="25">
        <v>680.4</v>
      </c>
      <c r="P72" s="25">
        <f>O72</f>
        <v>680.4</v>
      </c>
      <c r="Q72" s="25"/>
    </row>
    <row r="73" spans="1:17" ht="16.5" customHeight="1">
      <c r="A73" s="10" t="s">
        <v>14</v>
      </c>
      <c r="B73" s="11" t="s">
        <v>9</v>
      </c>
      <c r="C73" s="11" t="s">
        <v>13</v>
      </c>
      <c r="D73" s="11"/>
      <c r="E73" s="11"/>
      <c r="F73" s="25">
        <f>F74</f>
        <v>7.4</v>
      </c>
      <c r="G73" s="25">
        <f>F73</f>
        <v>7.4</v>
      </c>
      <c r="H73" s="25"/>
      <c r="I73" s="25">
        <f aca="true" t="shared" si="17" ref="I73:J75">I74</f>
        <v>0</v>
      </c>
      <c r="J73" s="25">
        <f t="shared" si="17"/>
        <v>0</v>
      </c>
      <c r="K73" s="25"/>
      <c r="L73" s="25">
        <f>F73+I73</f>
        <v>7.4</v>
      </c>
      <c r="M73" s="25">
        <f>G73+J73</f>
        <v>7.4</v>
      </c>
      <c r="N73" s="25"/>
      <c r="O73" s="25">
        <f aca="true" t="shared" si="18" ref="O73:P75">O74</f>
        <v>8.2</v>
      </c>
      <c r="P73" s="25">
        <f t="shared" si="18"/>
        <v>8.2</v>
      </c>
      <c r="Q73" s="25"/>
    </row>
    <row r="74" spans="1:17" ht="36" customHeight="1">
      <c r="A74" s="10" t="s">
        <v>54</v>
      </c>
      <c r="B74" s="11" t="s">
        <v>9</v>
      </c>
      <c r="C74" s="11" t="s">
        <v>13</v>
      </c>
      <c r="D74" s="11" t="s">
        <v>75</v>
      </c>
      <c r="E74" s="11"/>
      <c r="F74" s="25">
        <f>F76</f>
        <v>7.4</v>
      </c>
      <c r="G74" s="25">
        <f>F74</f>
        <v>7.4</v>
      </c>
      <c r="H74" s="25"/>
      <c r="I74" s="25">
        <f t="shared" si="17"/>
        <v>0</v>
      </c>
      <c r="J74" s="25">
        <f t="shared" si="17"/>
        <v>0</v>
      </c>
      <c r="K74" s="25"/>
      <c r="L74" s="25">
        <f>F74+I74</f>
        <v>7.4</v>
      </c>
      <c r="M74" s="25">
        <f>G74+J74</f>
        <v>7.4</v>
      </c>
      <c r="N74" s="25"/>
      <c r="O74" s="25">
        <f t="shared" si="18"/>
        <v>8.2</v>
      </c>
      <c r="P74" s="25">
        <f t="shared" si="18"/>
        <v>8.2</v>
      </c>
      <c r="Q74" s="25"/>
    </row>
    <row r="75" spans="1:17" ht="25.5" customHeight="1">
      <c r="A75" s="10" t="s">
        <v>61</v>
      </c>
      <c r="B75" s="11" t="s">
        <v>9</v>
      </c>
      <c r="C75" s="11" t="s">
        <v>13</v>
      </c>
      <c r="D75" s="11" t="s">
        <v>75</v>
      </c>
      <c r="E75" s="11" t="s">
        <v>65</v>
      </c>
      <c r="F75" s="25">
        <f>F76</f>
        <v>7.4</v>
      </c>
      <c r="G75" s="25">
        <f>G76</f>
        <v>7.4</v>
      </c>
      <c r="H75" s="25"/>
      <c r="I75" s="25">
        <f t="shared" si="17"/>
        <v>0</v>
      </c>
      <c r="J75" s="25">
        <f t="shared" si="17"/>
        <v>0</v>
      </c>
      <c r="K75" s="25"/>
      <c r="L75" s="25">
        <f>L74</f>
        <v>7.4</v>
      </c>
      <c r="M75" s="25">
        <f>M74</f>
        <v>7.4</v>
      </c>
      <c r="N75" s="25"/>
      <c r="O75" s="25">
        <f t="shared" si="18"/>
        <v>8.2</v>
      </c>
      <c r="P75" s="25">
        <f t="shared" si="18"/>
        <v>8.2</v>
      </c>
      <c r="Q75" s="25"/>
    </row>
    <row r="76" spans="1:17" ht="24.75" customHeight="1">
      <c r="A76" s="10" t="s">
        <v>62</v>
      </c>
      <c r="B76" s="11" t="s">
        <v>9</v>
      </c>
      <c r="C76" s="11" t="s">
        <v>13</v>
      </c>
      <c r="D76" s="11" t="s">
        <v>75</v>
      </c>
      <c r="E76" s="11" t="s">
        <v>66</v>
      </c>
      <c r="F76" s="25">
        <v>7.4</v>
      </c>
      <c r="G76" s="25">
        <f>F76</f>
        <v>7.4</v>
      </c>
      <c r="H76" s="25"/>
      <c r="I76" s="25"/>
      <c r="J76" s="25">
        <f>I76</f>
        <v>0</v>
      </c>
      <c r="K76" s="25"/>
      <c r="L76" s="25">
        <f>L75</f>
        <v>7.4</v>
      </c>
      <c r="M76" s="25">
        <f>M75</f>
        <v>7.4</v>
      </c>
      <c r="N76" s="25"/>
      <c r="O76" s="25">
        <v>8.2</v>
      </c>
      <c r="P76" s="25">
        <f>O76</f>
        <v>8.2</v>
      </c>
      <c r="Q76" s="25"/>
    </row>
    <row r="77" spans="1:17" ht="19.5" customHeight="1">
      <c r="A77" s="10" t="s">
        <v>36</v>
      </c>
      <c r="B77" s="11" t="s">
        <v>10</v>
      </c>
      <c r="C77" s="11"/>
      <c r="D77" s="11"/>
      <c r="E77" s="11"/>
      <c r="F77" s="25">
        <f>F78+F85</f>
        <v>1364.87</v>
      </c>
      <c r="G77" s="25">
        <f>F77</f>
        <v>1364.87</v>
      </c>
      <c r="H77" s="25"/>
      <c r="I77" s="25" t="e">
        <f>I78+I85</f>
        <v>#REF!</v>
      </c>
      <c r="J77" s="25" t="e">
        <f>I77</f>
        <v>#REF!</v>
      </c>
      <c r="K77" s="25"/>
      <c r="L77" s="25" t="e">
        <f>F77+I77</f>
        <v>#REF!</v>
      </c>
      <c r="M77" s="25" t="e">
        <f>L77</f>
        <v>#REF!</v>
      </c>
      <c r="N77" s="25"/>
      <c r="O77" s="25">
        <f>O78+O85</f>
        <v>1064.87</v>
      </c>
      <c r="P77" s="25">
        <f>P78+P85</f>
        <v>1064.87</v>
      </c>
      <c r="Q77" s="25"/>
    </row>
    <row r="78" spans="1:17" ht="18.75" customHeight="1">
      <c r="A78" s="10" t="s">
        <v>30</v>
      </c>
      <c r="B78" s="11" t="s">
        <v>10</v>
      </c>
      <c r="C78" s="11" t="s">
        <v>7</v>
      </c>
      <c r="D78" s="11"/>
      <c r="E78" s="11"/>
      <c r="F78" s="25">
        <f>F79+F82</f>
        <v>197</v>
      </c>
      <c r="G78" s="25">
        <f>G79+G82</f>
        <v>197</v>
      </c>
      <c r="H78" s="25"/>
      <c r="I78" s="25" t="e">
        <f>#REF!+I79+I82</f>
        <v>#REF!</v>
      </c>
      <c r="J78" s="25" t="e">
        <f>#REF!+J79+J82</f>
        <v>#REF!</v>
      </c>
      <c r="K78" s="25"/>
      <c r="L78" s="25" t="e">
        <f>#REF!+L79+L82</f>
        <v>#REF!</v>
      </c>
      <c r="M78" s="25" t="e">
        <f>#REF!+M79+M82</f>
        <v>#REF!</v>
      </c>
      <c r="N78" s="25"/>
      <c r="O78" s="25">
        <f>O79+O82</f>
        <v>97</v>
      </c>
      <c r="P78" s="25">
        <f>P79+P82</f>
        <v>97</v>
      </c>
      <c r="Q78" s="25"/>
    </row>
    <row r="79" spans="1:17" ht="45" customHeight="1">
      <c r="A79" s="10" t="s">
        <v>96</v>
      </c>
      <c r="B79" s="11" t="s">
        <v>10</v>
      </c>
      <c r="C79" s="11" t="s">
        <v>7</v>
      </c>
      <c r="D79" s="11" t="s">
        <v>97</v>
      </c>
      <c r="E79" s="11"/>
      <c r="F79" s="25">
        <f>F81</f>
        <v>100</v>
      </c>
      <c r="G79" s="25">
        <f>G81</f>
        <v>100</v>
      </c>
      <c r="H79" s="25"/>
      <c r="I79" s="25"/>
      <c r="J79" s="25"/>
      <c r="K79" s="25"/>
      <c r="L79" s="25">
        <f>F79+I79</f>
        <v>100</v>
      </c>
      <c r="M79" s="25">
        <f>L79</f>
        <v>100</v>
      </c>
      <c r="N79" s="25"/>
      <c r="O79" s="25">
        <f>O80</f>
        <v>0</v>
      </c>
      <c r="P79" s="25">
        <f>P80</f>
        <v>0</v>
      </c>
      <c r="Q79" s="25"/>
    </row>
    <row r="80" spans="1:19" ht="30" customHeight="1">
      <c r="A80" s="10" t="s">
        <v>61</v>
      </c>
      <c r="B80" s="11" t="s">
        <v>10</v>
      </c>
      <c r="C80" s="11" t="s">
        <v>7</v>
      </c>
      <c r="D80" s="11" t="s">
        <v>97</v>
      </c>
      <c r="E80" s="11" t="s">
        <v>65</v>
      </c>
      <c r="F80" s="25">
        <f>F81</f>
        <v>100</v>
      </c>
      <c r="G80" s="25">
        <f>G81</f>
        <v>100</v>
      </c>
      <c r="H80" s="25"/>
      <c r="I80" s="25"/>
      <c r="J80" s="25"/>
      <c r="K80" s="25"/>
      <c r="L80" s="25">
        <f>F80+I80</f>
        <v>100</v>
      </c>
      <c r="M80" s="25">
        <f>L80</f>
        <v>100</v>
      </c>
      <c r="N80" s="25"/>
      <c r="O80" s="25">
        <f>O81</f>
        <v>0</v>
      </c>
      <c r="P80" s="25">
        <f>P81</f>
        <v>0</v>
      </c>
      <c r="Q80" s="25"/>
      <c r="S80" s="1"/>
    </row>
    <row r="81" spans="1:17" ht="24" customHeight="1">
      <c r="A81" s="10" t="s">
        <v>62</v>
      </c>
      <c r="B81" s="11" t="s">
        <v>10</v>
      </c>
      <c r="C81" s="11" t="s">
        <v>7</v>
      </c>
      <c r="D81" s="11" t="s">
        <v>97</v>
      </c>
      <c r="E81" s="11" t="s">
        <v>66</v>
      </c>
      <c r="F81" s="24">
        <v>100</v>
      </c>
      <c r="G81" s="25">
        <f>F81</f>
        <v>100</v>
      </c>
      <c r="H81" s="25"/>
      <c r="I81" s="25"/>
      <c r="J81" s="25"/>
      <c r="K81" s="25"/>
      <c r="L81" s="25">
        <f>F81+I81</f>
        <v>100</v>
      </c>
      <c r="M81" s="25">
        <f>L81</f>
        <v>100</v>
      </c>
      <c r="N81" s="25"/>
      <c r="O81" s="25">
        <v>0</v>
      </c>
      <c r="P81" s="25">
        <f>O81</f>
        <v>0</v>
      </c>
      <c r="Q81" s="25"/>
    </row>
    <row r="82" spans="1:17" ht="27" customHeight="1">
      <c r="A82" s="12" t="s">
        <v>55</v>
      </c>
      <c r="B82" s="11" t="s">
        <v>10</v>
      </c>
      <c r="C82" s="11" t="s">
        <v>7</v>
      </c>
      <c r="D82" s="11" t="s">
        <v>76</v>
      </c>
      <c r="E82" s="11"/>
      <c r="F82" s="24">
        <f>F84</f>
        <v>97</v>
      </c>
      <c r="G82" s="25">
        <f>G84</f>
        <v>97</v>
      </c>
      <c r="H82" s="25"/>
      <c r="I82" s="25">
        <f>I83</f>
        <v>0</v>
      </c>
      <c r="J82" s="25">
        <f>J83</f>
        <v>0</v>
      </c>
      <c r="K82" s="25"/>
      <c r="L82" s="25">
        <f>L83</f>
        <v>97</v>
      </c>
      <c r="M82" s="25">
        <f>M83</f>
        <v>97</v>
      </c>
      <c r="N82" s="25"/>
      <c r="O82" s="25">
        <f>O83</f>
        <v>97</v>
      </c>
      <c r="P82" s="25">
        <f>O82</f>
        <v>97</v>
      </c>
      <c r="Q82" s="25"/>
    </row>
    <row r="83" spans="1:17" ht="27" customHeight="1">
      <c r="A83" s="10" t="s">
        <v>61</v>
      </c>
      <c r="B83" s="11" t="s">
        <v>10</v>
      </c>
      <c r="C83" s="11" t="s">
        <v>7</v>
      </c>
      <c r="D83" s="11" t="s">
        <v>76</v>
      </c>
      <c r="E83" s="11" t="s">
        <v>65</v>
      </c>
      <c r="F83" s="24">
        <f>F84</f>
        <v>97</v>
      </c>
      <c r="G83" s="25">
        <f>F83</f>
        <v>97</v>
      </c>
      <c r="H83" s="25"/>
      <c r="I83" s="25">
        <f>I84</f>
        <v>0</v>
      </c>
      <c r="J83" s="25">
        <f>J84</f>
        <v>0</v>
      </c>
      <c r="K83" s="25"/>
      <c r="L83" s="25">
        <f>L84</f>
        <v>97</v>
      </c>
      <c r="M83" s="25">
        <f>M84</f>
        <v>97</v>
      </c>
      <c r="N83" s="25"/>
      <c r="O83" s="25">
        <f>O84</f>
        <v>97</v>
      </c>
      <c r="P83" s="25">
        <f>O83</f>
        <v>97</v>
      </c>
      <c r="Q83" s="25"/>
    </row>
    <row r="84" spans="1:17" ht="24.75" customHeight="1">
      <c r="A84" s="10" t="s">
        <v>62</v>
      </c>
      <c r="B84" s="11" t="s">
        <v>10</v>
      </c>
      <c r="C84" s="11" t="s">
        <v>7</v>
      </c>
      <c r="D84" s="11" t="s">
        <v>76</v>
      </c>
      <c r="E84" s="11" t="s">
        <v>66</v>
      </c>
      <c r="F84" s="25">
        <v>97</v>
      </c>
      <c r="G84" s="25">
        <f>F84</f>
        <v>97</v>
      </c>
      <c r="H84" s="25"/>
      <c r="I84" s="25"/>
      <c r="J84" s="25">
        <f>I84</f>
        <v>0</v>
      </c>
      <c r="K84" s="25"/>
      <c r="L84" s="25">
        <f>F84+I84</f>
        <v>97</v>
      </c>
      <c r="M84" s="25">
        <f>G84+J84</f>
        <v>97</v>
      </c>
      <c r="N84" s="25"/>
      <c r="O84" s="25">
        <v>97</v>
      </c>
      <c r="P84" s="25">
        <f>O84</f>
        <v>97</v>
      </c>
      <c r="Q84" s="25"/>
    </row>
    <row r="85" spans="1:17" ht="21" customHeight="1">
      <c r="A85" s="10" t="s">
        <v>27</v>
      </c>
      <c r="B85" s="13" t="s">
        <v>10</v>
      </c>
      <c r="C85" s="13" t="s">
        <v>11</v>
      </c>
      <c r="D85" s="11"/>
      <c r="E85" s="11"/>
      <c r="F85" s="25">
        <f>F86+F100</f>
        <v>1167.87</v>
      </c>
      <c r="G85" s="25">
        <f>G86+G100</f>
        <v>1167.87</v>
      </c>
      <c r="H85" s="25"/>
      <c r="I85" s="25" t="e">
        <f>#REF!+#REF!+I86+I100</f>
        <v>#REF!</v>
      </c>
      <c r="J85" s="25" t="e">
        <f>#REF!+#REF!+J86+J100</f>
        <v>#REF!</v>
      </c>
      <c r="K85" s="25"/>
      <c r="L85" s="25" t="e">
        <f>#REF!+#REF!+L86+L100</f>
        <v>#REF!</v>
      </c>
      <c r="M85" s="25" t="e">
        <f>#REF!+#REF!+M86+M100</f>
        <v>#REF!</v>
      </c>
      <c r="N85" s="25"/>
      <c r="O85" s="25">
        <f>O86+O100+O103</f>
        <v>967.87</v>
      </c>
      <c r="P85" s="25">
        <f>P86+P100+P103</f>
        <v>967.87</v>
      </c>
      <c r="Q85" s="25"/>
    </row>
    <row r="86" spans="1:17" ht="44.25" customHeight="1">
      <c r="A86" s="10" t="s">
        <v>56</v>
      </c>
      <c r="B86" s="13" t="s">
        <v>10</v>
      </c>
      <c r="C86" s="13" t="s">
        <v>11</v>
      </c>
      <c r="D86" s="13" t="s">
        <v>98</v>
      </c>
      <c r="E86" s="11"/>
      <c r="F86" s="24">
        <f>F88</f>
        <v>930</v>
      </c>
      <c r="G86" s="25">
        <f>G88</f>
        <v>930</v>
      </c>
      <c r="H86" s="25"/>
      <c r="I86" s="25">
        <f>I87</f>
        <v>0</v>
      </c>
      <c r="J86" s="25">
        <f>J87</f>
        <v>-6000</v>
      </c>
      <c r="K86" s="25"/>
      <c r="L86" s="25">
        <f>F86+I86</f>
        <v>930</v>
      </c>
      <c r="M86" s="25">
        <f>L86</f>
        <v>930</v>
      </c>
      <c r="N86" s="25"/>
      <c r="O86" s="25">
        <f>O87</f>
        <v>0</v>
      </c>
      <c r="P86" s="25">
        <f>P87</f>
        <v>0</v>
      </c>
      <c r="Q86" s="25"/>
    </row>
    <row r="87" spans="1:17" ht="29.25" customHeight="1">
      <c r="A87" s="10" t="s">
        <v>61</v>
      </c>
      <c r="B87" s="13" t="s">
        <v>10</v>
      </c>
      <c r="C87" s="13" t="s">
        <v>11</v>
      </c>
      <c r="D87" s="13" t="s">
        <v>98</v>
      </c>
      <c r="E87" s="11" t="s">
        <v>65</v>
      </c>
      <c r="F87" s="24">
        <f>F88</f>
        <v>930</v>
      </c>
      <c r="G87" s="25">
        <f>G88</f>
        <v>930</v>
      </c>
      <c r="H87" s="25"/>
      <c r="I87" s="25">
        <f>I88</f>
        <v>0</v>
      </c>
      <c r="J87" s="25">
        <f>J88</f>
        <v>-6000</v>
      </c>
      <c r="K87" s="25"/>
      <c r="L87" s="25">
        <f>L86</f>
        <v>930</v>
      </c>
      <c r="M87" s="25">
        <f>M86</f>
        <v>930</v>
      </c>
      <c r="N87" s="25"/>
      <c r="O87" s="25">
        <f>O88</f>
        <v>0</v>
      </c>
      <c r="P87" s="25">
        <f>P88</f>
        <v>0</v>
      </c>
      <c r="Q87" s="25"/>
    </row>
    <row r="88" spans="1:17" ht="22.5" customHeight="1">
      <c r="A88" s="10" t="s">
        <v>62</v>
      </c>
      <c r="B88" s="13" t="s">
        <v>10</v>
      </c>
      <c r="C88" s="13" t="s">
        <v>11</v>
      </c>
      <c r="D88" s="13" t="s">
        <v>98</v>
      </c>
      <c r="E88" s="11" t="s">
        <v>66</v>
      </c>
      <c r="F88" s="24">
        <v>930</v>
      </c>
      <c r="G88" s="25">
        <f>F88</f>
        <v>930</v>
      </c>
      <c r="H88" s="25"/>
      <c r="I88" s="25"/>
      <c r="J88" s="25">
        <v>-6000</v>
      </c>
      <c r="K88" s="25"/>
      <c r="L88" s="25">
        <f>L87</f>
        <v>930</v>
      </c>
      <c r="M88" s="25">
        <f>M87</f>
        <v>930</v>
      </c>
      <c r="N88" s="25"/>
      <c r="O88" s="25">
        <v>0</v>
      </c>
      <c r="P88" s="25">
        <f>O88</f>
        <v>0</v>
      </c>
      <c r="Q88" s="25"/>
    </row>
    <row r="89" spans="1:17" ht="79.5" customHeight="1" hidden="1">
      <c r="A89" s="14" t="s">
        <v>34</v>
      </c>
      <c r="B89" s="13"/>
      <c r="C89" s="13"/>
      <c r="D89" s="13"/>
      <c r="E89" s="11"/>
      <c r="F89" s="24"/>
      <c r="G89" s="25">
        <f>F89</f>
        <v>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8" customHeight="1" hidden="1">
      <c r="A90" s="14" t="s">
        <v>38</v>
      </c>
      <c r="B90" s="13" t="s">
        <v>8</v>
      </c>
      <c r="C90" s="13"/>
      <c r="D90" s="13"/>
      <c r="E90" s="11"/>
      <c r="F90" s="24">
        <f>F91</f>
        <v>0</v>
      </c>
      <c r="G90" s="25">
        <f>G91</f>
        <v>0</v>
      </c>
      <c r="H90" s="25"/>
      <c r="I90" s="25">
        <f>I91</f>
        <v>0</v>
      </c>
      <c r="J90" s="25">
        <f>J91</f>
        <v>0</v>
      </c>
      <c r="K90" s="25"/>
      <c r="L90" s="25">
        <f>F90+I90</f>
        <v>0</v>
      </c>
      <c r="M90" s="25">
        <f>G90+J90</f>
        <v>0</v>
      </c>
      <c r="N90" s="25"/>
      <c r="O90" s="25"/>
      <c r="P90" s="25"/>
      <c r="Q90" s="25"/>
    </row>
    <row r="91" spans="1:17" ht="18" customHeight="1" hidden="1">
      <c r="A91" s="8" t="s">
        <v>25</v>
      </c>
      <c r="B91" s="13" t="s">
        <v>8</v>
      </c>
      <c r="C91" s="13" t="s">
        <v>8</v>
      </c>
      <c r="D91" s="13"/>
      <c r="E91" s="11"/>
      <c r="F91" s="24">
        <f>F92+F97</f>
        <v>0</v>
      </c>
      <c r="G91" s="25">
        <f aca="true" t="shared" si="19" ref="G91:G99">F91</f>
        <v>0</v>
      </c>
      <c r="H91" s="25"/>
      <c r="I91" s="25">
        <f>I92+I97</f>
        <v>0</v>
      </c>
      <c r="J91" s="25">
        <f>I91</f>
        <v>0</v>
      </c>
      <c r="K91" s="25"/>
      <c r="L91" s="25">
        <f aca="true" t="shared" si="20" ref="L91:L97">F91+I91</f>
        <v>0</v>
      </c>
      <c r="M91" s="25">
        <f>L91</f>
        <v>0</v>
      </c>
      <c r="N91" s="25"/>
      <c r="O91" s="25"/>
      <c r="P91" s="25"/>
      <c r="Q91" s="25"/>
    </row>
    <row r="92" spans="1:17" ht="45" hidden="1">
      <c r="A92" s="8" t="s">
        <v>68</v>
      </c>
      <c r="B92" s="13" t="s">
        <v>8</v>
      </c>
      <c r="C92" s="13" t="s">
        <v>8</v>
      </c>
      <c r="D92" s="13" t="s">
        <v>77</v>
      </c>
      <c r="E92" s="11"/>
      <c r="F92" s="24">
        <f>F93+F95</f>
        <v>0</v>
      </c>
      <c r="G92" s="25">
        <f t="shared" si="19"/>
        <v>0</v>
      </c>
      <c r="H92" s="25"/>
      <c r="I92" s="25">
        <f>I93+I95</f>
        <v>0</v>
      </c>
      <c r="J92" s="25">
        <f>J93+J95</f>
        <v>0</v>
      </c>
      <c r="K92" s="25"/>
      <c r="L92" s="25">
        <f t="shared" si="20"/>
        <v>0</v>
      </c>
      <c r="M92" s="25">
        <f>L92</f>
        <v>0</v>
      </c>
      <c r="N92" s="25"/>
      <c r="O92" s="25"/>
      <c r="P92" s="25"/>
      <c r="Q92" s="25"/>
    </row>
    <row r="93" spans="1:17" ht="67.5" hidden="1">
      <c r="A93" s="10" t="s">
        <v>59</v>
      </c>
      <c r="B93" s="13" t="s">
        <v>8</v>
      </c>
      <c r="C93" s="13" t="s">
        <v>8</v>
      </c>
      <c r="D93" s="13" t="s">
        <v>77</v>
      </c>
      <c r="E93" s="11" t="s">
        <v>67</v>
      </c>
      <c r="F93" s="24">
        <f>F94</f>
        <v>0</v>
      </c>
      <c r="G93" s="25">
        <f>G94</f>
        <v>0</v>
      </c>
      <c r="H93" s="25"/>
      <c r="I93" s="25">
        <f>I94</f>
        <v>0</v>
      </c>
      <c r="J93" s="25">
        <f>J94</f>
        <v>0</v>
      </c>
      <c r="K93" s="25"/>
      <c r="L93" s="25">
        <f t="shared" si="20"/>
        <v>0</v>
      </c>
      <c r="M93" s="25">
        <f>L93</f>
        <v>0</v>
      </c>
      <c r="N93" s="25"/>
      <c r="O93" s="25"/>
      <c r="P93" s="25"/>
      <c r="Q93" s="25"/>
    </row>
    <row r="94" spans="1:17" ht="24.75" customHeight="1" hidden="1">
      <c r="A94" s="10" t="s">
        <v>60</v>
      </c>
      <c r="B94" s="13" t="s">
        <v>8</v>
      </c>
      <c r="C94" s="13" t="s">
        <v>8</v>
      </c>
      <c r="D94" s="13" t="s">
        <v>77</v>
      </c>
      <c r="E94" s="11" t="s">
        <v>64</v>
      </c>
      <c r="F94" s="24">
        <v>0</v>
      </c>
      <c r="G94" s="25">
        <f t="shared" si="19"/>
        <v>0</v>
      </c>
      <c r="H94" s="25"/>
      <c r="I94" s="25">
        <v>0</v>
      </c>
      <c r="J94" s="25">
        <f>I94</f>
        <v>0</v>
      </c>
      <c r="K94" s="25"/>
      <c r="L94" s="25">
        <f t="shared" si="20"/>
        <v>0</v>
      </c>
      <c r="M94" s="25">
        <f aca="true" t="shared" si="21" ref="M94:M108">L94</f>
        <v>0</v>
      </c>
      <c r="N94" s="25"/>
      <c r="O94" s="25"/>
      <c r="P94" s="25"/>
      <c r="Q94" s="25"/>
    </row>
    <row r="95" spans="1:17" ht="24" customHeight="1" hidden="1">
      <c r="A95" s="10" t="s">
        <v>61</v>
      </c>
      <c r="B95" s="13" t="s">
        <v>8</v>
      </c>
      <c r="C95" s="13" t="s">
        <v>8</v>
      </c>
      <c r="D95" s="13" t="s">
        <v>77</v>
      </c>
      <c r="E95" s="11" t="s">
        <v>65</v>
      </c>
      <c r="F95" s="24">
        <f>F96</f>
        <v>0</v>
      </c>
      <c r="G95" s="25">
        <f>G96</f>
        <v>0</v>
      </c>
      <c r="H95" s="25"/>
      <c r="I95" s="25">
        <f>I96</f>
        <v>0</v>
      </c>
      <c r="J95" s="25">
        <f>J96</f>
        <v>0</v>
      </c>
      <c r="K95" s="25"/>
      <c r="L95" s="25">
        <f t="shared" si="20"/>
        <v>0</v>
      </c>
      <c r="M95" s="25">
        <f t="shared" si="21"/>
        <v>0</v>
      </c>
      <c r="N95" s="25"/>
      <c r="O95" s="25"/>
      <c r="P95" s="25"/>
      <c r="Q95" s="25"/>
    </row>
    <row r="96" spans="1:17" ht="23.25" customHeight="1" hidden="1">
      <c r="A96" s="10" t="s">
        <v>62</v>
      </c>
      <c r="B96" s="13" t="s">
        <v>8</v>
      </c>
      <c r="C96" s="13" t="s">
        <v>8</v>
      </c>
      <c r="D96" s="13" t="s">
        <v>77</v>
      </c>
      <c r="E96" s="11" t="s">
        <v>66</v>
      </c>
      <c r="F96" s="24">
        <v>0</v>
      </c>
      <c r="G96" s="25">
        <f t="shared" si="19"/>
        <v>0</v>
      </c>
      <c r="H96" s="25"/>
      <c r="I96" s="25">
        <v>0</v>
      </c>
      <c r="J96" s="25">
        <f>I96</f>
        <v>0</v>
      </c>
      <c r="K96" s="25"/>
      <c r="L96" s="25">
        <f t="shared" si="20"/>
        <v>0</v>
      </c>
      <c r="M96" s="25">
        <f t="shared" si="21"/>
        <v>0</v>
      </c>
      <c r="N96" s="25"/>
      <c r="O96" s="25"/>
      <c r="P96" s="25"/>
      <c r="Q96" s="25"/>
    </row>
    <row r="97" spans="1:17" ht="23.25" customHeight="1" hidden="1">
      <c r="A97" s="10" t="s">
        <v>33</v>
      </c>
      <c r="B97" s="13" t="s">
        <v>8</v>
      </c>
      <c r="C97" s="13" t="s">
        <v>8</v>
      </c>
      <c r="D97" s="13" t="s">
        <v>78</v>
      </c>
      <c r="E97" s="11"/>
      <c r="F97" s="24">
        <f>F99</f>
        <v>0</v>
      </c>
      <c r="G97" s="25">
        <f>G99</f>
        <v>0</v>
      </c>
      <c r="H97" s="25"/>
      <c r="I97" s="25">
        <f>I98</f>
        <v>0</v>
      </c>
      <c r="J97" s="25">
        <f>J98</f>
        <v>0</v>
      </c>
      <c r="K97" s="25"/>
      <c r="L97" s="25">
        <f t="shared" si="20"/>
        <v>0</v>
      </c>
      <c r="M97" s="25">
        <f t="shared" si="21"/>
        <v>0</v>
      </c>
      <c r="N97" s="25"/>
      <c r="O97" s="25"/>
      <c r="P97" s="25"/>
      <c r="Q97" s="25"/>
    </row>
    <row r="98" spans="1:17" ht="23.25" customHeight="1" hidden="1">
      <c r="A98" s="10" t="s">
        <v>61</v>
      </c>
      <c r="B98" s="13" t="s">
        <v>8</v>
      </c>
      <c r="C98" s="13" t="s">
        <v>8</v>
      </c>
      <c r="D98" s="13" t="s">
        <v>78</v>
      </c>
      <c r="E98" s="11" t="s">
        <v>65</v>
      </c>
      <c r="F98" s="24">
        <f>F99</f>
        <v>0</v>
      </c>
      <c r="G98" s="25">
        <f>G99</f>
        <v>0</v>
      </c>
      <c r="H98" s="25"/>
      <c r="I98" s="25">
        <f>I99</f>
        <v>0</v>
      </c>
      <c r="J98" s="25">
        <f>J99</f>
        <v>0</v>
      </c>
      <c r="K98" s="25"/>
      <c r="L98" s="25">
        <f>F98+I98</f>
        <v>0</v>
      </c>
      <c r="M98" s="25">
        <f t="shared" si="21"/>
        <v>0</v>
      </c>
      <c r="N98" s="25"/>
      <c r="O98" s="25"/>
      <c r="P98" s="25"/>
      <c r="Q98" s="25"/>
    </row>
    <row r="99" spans="1:17" ht="27" customHeight="1" hidden="1">
      <c r="A99" s="10" t="s">
        <v>62</v>
      </c>
      <c r="B99" s="13" t="s">
        <v>8</v>
      </c>
      <c r="C99" s="13" t="s">
        <v>8</v>
      </c>
      <c r="D99" s="13" t="s">
        <v>78</v>
      </c>
      <c r="E99" s="11" t="s">
        <v>66</v>
      </c>
      <c r="F99" s="24">
        <v>0</v>
      </c>
      <c r="G99" s="25">
        <f t="shared" si="19"/>
        <v>0</v>
      </c>
      <c r="H99" s="25"/>
      <c r="I99" s="25">
        <v>0</v>
      </c>
      <c r="J99" s="25">
        <f>I99</f>
        <v>0</v>
      </c>
      <c r="K99" s="25"/>
      <c r="L99" s="25">
        <f>F99+I99</f>
        <v>0</v>
      </c>
      <c r="M99" s="25">
        <f t="shared" si="21"/>
        <v>0</v>
      </c>
      <c r="N99" s="25"/>
      <c r="O99" s="25"/>
      <c r="P99" s="25"/>
      <c r="Q99" s="25"/>
    </row>
    <row r="100" spans="1:17" ht="27" customHeight="1">
      <c r="A100" s="10" t="s">
        <v>84</v>
      </c>
      <c r="B100" s="13" t="s">
        <v>10</v>
      </c>
      <c r="C100" s="13" t="s">
        <v>11</v>
      </c>
      <c r="D100" s="29" t="s">
        <v>109</v>
      </c>
      <c r="E100" s="11"/>
      <c r="F100" s="24">
        <f>F101</f>
        <v>237.87</v>
      </c>
      <c r="G100" s="25">
        <f>G101</f>
        <v>237.87</v>
      </c>
      <c r="H100" s="25"/>
      <c r="I100" s="25"/>
      <c r="J100" s="25"/>
      <c r="K100" s="25"/>
      <c r="L100" s="25">
        <f>F100+I100</f>
        <v>237.87</v>
      </c>
      <c r="M100" s="25">
        <f t="shared" si="21"/>
        <v>237.87</v>
      </c>
      <c r="N100" s="25"/>
      <c r="O100" s="25">
        <f>O101</f>
        <v>237.87</v>
      </c>
      <c r="P100" s="25">
        <f>O100</f>
        <v>237.87</v>
      </c>
      <c r="Q100" s="25"/>
    </row>
    <row r="101" spans="1:17" ht="27" customHeight="1">
      <c r="A101" s="10" t="s">
        <v>61</v>
      </c>
      <c r="B101" s="13" t="s">
        <v>10</v>
      </c>
      <c r="C101" s="13" t="s">
        <v>11</v>
      </c>
      <c r="D101" s="29" t="s">
        <v>109</v>
      </c>
      <c r="E101" s="11" t="s">
        <v>65</v>
      </c>
      <c r="F101" s="24">
        <f>F102</f>
        <v>237.87</v>
      </c>
      <c r="G101" s="25">
        <f>G102</f>
        <v>237.87</v>
      </c>
      <c r="H101" s="25"/>
      <c r="I101" s="25"/>
      <c r="J101" s="25"/>
      <c r="K101" s="25"/>
      <c r="L101" s="25">
        <f>F101+I101</f>
        <v>237.87</v>
      </c>
      <c r="M101" s="25">
        <f t="shared" si="21"/>
        <v>237.87</v>
      </c>
      <c r="N101" s="25"/>
      <c r="O101" s="25">
        <f>O102</f>
        <v>237.87</v>
      </c>
      <c r="P101" s="25">
        <f>O101</f>
        <v>237.87</v>
      </c>
      <c r="Q101" s="25"/>
    </row>
    <row r="102" spans="1:17" ht="27" customHeight="1">
      <c r="A102" s="10" t="s">
        <v>62</v>
      </c>
      <c r="B102" s="13" t="s">
        <v>10</v>
      </c>
      <c r="C102" s="13" t="s">
        <v>11</v>
      </c>
      <c r="D102" s="29" t="s">
        <v>109</v>
      </c>
      <c r="E102" s="11" t="s">
        <v>66</v>
      </c>
      <c r="F102" s="24">
        <v>237.87</v>
      </c>
      <c r="G102" s="25">
        <f>F102</f>
        <v>237.87</v>
      </c>
      <c r="H102" s="25"/>
      <c r="I102" s="25"/>
      <c r="J102" s="25"/>
      <c r="K102" s="25"/>
      <c r="L102" s="25">
        <f>F102+I102</f>
        <v>237.87</v>
      </c>
      <c r="M102" s="25">
        <f t="shared" si="21"/>
        <v>237.87</v>
      </c>
      <c r="N102" s="25"/>
      <c r="O102" s="25">
        <v>237.87</v>
      </c>
      <c r="P102" s="25">
        <f>O102</f>
        <v>237.87</v>
      </c>
      <c r="Q102" s="25"/>
    </row>
    <row r="103" spans="1:17" ht="13.5" customHeight="1">
      <c r="A103" s="10" t="s">
        <v>110</v>
      </c>
      <c r="B103" s="13" t="s">
        <v>10</v>
      </c>
      <c r="C103" s="13" t="s">
        <v>11</v>
      </c>
      <c r="D103" s="29" t="s">
        <v>99</v>
      </c>
      <c r="E103" s="11"/>
      <c r="F103" s="24">
        <f>F104</f>
        <v>0</v>
      </c>
      <c r="G103" s="25">
        <f>G104</f>
        <v>0</v>
      </c>
      <c r="H103" s="25"/>
      <c r="I103" s="25"/>
      <c r="J103" s="25"/>
      <c r="K103" s="25"/>
      <c r="L103" s="25"/>
      <c r="M103" s="25"/>
      <c r="N103" s="25"/>
      <c r="O103" s="25">
        <f>O104</f>
        <v>730</v>
      </c>
      <c r="P103" s="25">
        <f>P104</f>
        <v>730</v>
      </c>
      <c r="Q103" s="25"/>
    </row>
    <row r="104" spans="1:17" ht="27" customHeight="1">
      <c r="A104" s="10" t="s">
        <v>61</v>
      </c>
      <c r="B104" s="13" t="s">
        <v>10</v>
      </c>
      <c r="C104" s="13" t="s">
        <v>11</v>
      </c>
      <c r="D104" s="29" t="s">
        <v>99</v>
      </c>
      <c r="E104" s="11" t="s">
        <v>65</v>
      </c>
      <c r="F104" s="24">
        <f>F105</f>
        <v>0</v>
      </c>
      <c r="G104" s="25">
        <f>F104</f>
        <v>0</v>
      </c>
      <c r="H104" s="25"/>
      <c r="I104" s="25"/>
      <c r="J104" s="25"/>
      <c r="K104" s="25"/>
      <c r="L104" s="25"/>
      <c r="M104" s="25"/>
      <c r="N104" s="25"/>
      <c r="O104" s="25">
        <f>O105</f>
        <v>730</v>
      </c>
      <c r="P104" s="25">
        <f>P105</f>
        <v>730</v>
      </c>
      <c r="Q104" s="25"/>
    </row>
    <row r="105" spans="1:17" ht="27" customHeight="1">
      <c r="A105" s="10" t="s">
        <v>62</v>
      </c>
      <c r="B105" s="13" t="s">
        <v>10</v>
      </c>
      <c r="C105" s="13" t="s">
        <v>11</v>
      </c>
      <c r="D105" s="29" t="s">
        <v>99</v>
      </c>
      <c r="E105" s="11" t="s">
        <v>66</v>
      </c>
      <c r="F105" s="24">
        <v>0</v>
      </c>
      <c r="G105" s="25">
        <f>F105</f>
        <v>0</v>
      </c>
      <c r="H105" s="25"/>
      <c r="I105" s="25"/>
      <c r="J105" s="25"/>
      <c r="K105" s="25"/>
      <c r="L105" s="25"/>
      <c r="M105" s="25"/>
      <c r="N105" s="25"/>
      <c r="O105" s="25">
        <v>730</v>
      </c>
      <c r="P105" s="25">
        <f>O105</f>
        <v>730</v>
      </c>
      <c r="Q105" s="25"/>
    </row>
    <row r="106" spans="1:17" ht="17.25" customHeight="1">
      <c r="A106" s="15" t="s">
        <v>29</v>
      </c>
      <c r="B106" s="9"/>
      <c r="C106" s="9"/>
      <c r="D106" s="9"/>
      <c r="E106" s="9"/>
      <c r="F106" s="26">
        <f>F107+F120+F125</f>
        <v>7727.799999999999</v>
      </c>
      <c r="G106" s="26">
        <f>G107+G120+G125</f>
        <v>7727.799999999999</v>
      </c>
      <c r="H106" s="25"/>
      <c r="I106" s="26" t="e">
        <f>I107+#REF!+I125</f>
        <v>#REF!</v>
      </c>
      <c r="J106" s="26" t="e">
        <f>J107+#REF!+J125</f>
        <v>#REF!</v>
      </c>
      <c r="K106" s="26"/>
      <c r="L106" s="26" t="e">
        <f>L107+#REF!+L125</f>
        <v>#REF!</v>
      </c>
      <c r="M106" s="26" t="e">
        <f>M107+#REF!+M125</f>
        <v>#REF!</v>
      </c>
      <c r="N106" s="26"/>
      <c r="O106" s="26">
        <f>O107+O120+O125</f>
        <v>7722.429999999999</v>
      </c>
      <c r="P106" s="26">
        <f>P107+P120+P125</f>
        <v>7722.429999999999</v>
      </c>
      <c r="Q106" s="25"/>
    </row>
    <row r="107" spans="1:17" ht="19.5" customHeight="1">
      <c r="A107" s="8" t="s">
        <v>5</v>
      </c>
      <c r="B107" s="9" t="s">
        <v>7</v>
      </c>
      <c r="C107" s="9"/>
      <c r="D107" s="9"/>
      <c r="E107" s="9"/>
      <c r="F107" s="25">
        <f>F108</f>
        <v>7027.4</v>
      </c>
      <c r="G107" s="25">
        <f>G108</f>
        <v>7027.4</v>
      </c>
      <c r="H107" s="25"/>
      <c r="I107" s="25" t="e">
        <f>I108</f>
        <v>#REF!</v>
      </c>
      <c r="J107" s="25" t="e">
        <f>J108</f>
        <v>#REF!</v>
      </c>
      <c r="K107" s="25"/>
      <c r="L107" s="25" t="e">
        <f>F107+I107</f>
        <v>#REF!</v>
      </c>
      <c r="M107" s="25" t="e">
        <f t="shared" si="21"/>
        <v>#REF!</v>
      </c>
      <c r="N107" s="25"/>
      <c r="O107" s="25">
        <f>O108</f>
        <v>7014.03</v>
      </c>
      <c r="P107" s="25">
        <f>P108</f>
        <v>7014.03</v>
      </c>
      <c r="Q107" s="25"/>
    </row>
    <row r="108" spans="1:17" ht="20.25" customHeight="1">
      <c r="A108" s="10" t="s">
        <v>22</v>
      </c>
      <c r="B108" s="11" t="s">
        <v>7</v>
      </c>
      <c r="C108" s="11" t="s">
        <v>16</v>
      </c>
      <c r="D108" s="11"/>
      <c r="E108" s="11"/>
      <c r="F108" s="25">
        <f>F115+F109+F112</f>
        <v>7027.4</v>
      </c>
      <c r="G108" s="25">
        <f>G115+G109+G112</f>
        <v>7027.4</v>
      </c>
      <c r="H108" s="25"/>
      <c r="I108" s="25" t="e">
        <f>I115</f>
        <v>#REF!</v>
      </c>
      <c r="J108" s="25" t="e">
        <f>J115</f>
        <v>#REF!</v>
      </c>
      <c r="K108" s="25"/>
      <c r="L108" s="25" t="e">
        <f>F108+I108</f>
        <v>#REF!</v>
      </c>
      <c r="M108" s="25" t="e">
        <f t="shared" si="21"/>
        <v>#REF!</v>
      </c>
      <c r="N108" s="25"/>
      <c r="O108" s="25">
        <f>O109+O112+O115</f>
        <v>7014.03</v>
      </c>
      <c r="P108" s="25">
        <f>P109+P112+P115</f>
        <v>7014.03</v>
      </c>
      <c r="Q108" s="25"/>
    </row>
    <row r="109" spans="1:17" ht="69.75" customHeight="1">
      <c r="A109" s="28" t="s">
        <v>91</v>
      </c>
      <c r="B109" s="11" t="s">
        <v>7</v>
      </c>
      <c r="C109" s="11" t="s">
        <v>16</v>
      </c>
      <c r="D109" s="11" t="s">
        <v>116</v>
      </c>
      <c r="E109" s="11"/>
      <c r="F109" s="25">
        <f>F110</f>
        <v>280</v>
      </c>
      <c r="G109" s="25">
        <f>G110</f>
        <v>280</v>
      </c>
      <c r="H109" s="25"/>
      <c r="I109" s="25"/>
      <c r="J109" s="25"/>
      <c r="K109" s="25"/>
      <c r="L109" s="25"/>
      <c r="M109" s="25"/>
      <c r="N109" s="25"/>
      <c r="O109" s="25">
        <f>O110</f>
        <v>270</v>
      </c>
      <c r="P109" s="25">
        <f>P110</f>
        <v>270</v>
      </c>
      <c r="Q109" s="25"/>
    </row>
    <row r="110" spans="1:17" ht="25.5" customHeight="1">
      <c r="A110" s="10" t="s">
        <v>61</v>
      </c>
      <c r="B110" s="11" t="s">
        <v>7</v>
      </c>
      <c r="C110" s="11" t="s">
        <v>16</v>
      </c>
      <c r="D110" s="11" t="s">
        <v>116</v>
      </c>
      <c r="E110" s="4">
        <v>200</v>
      </c>
      <c r="F110" s="25">
        <f>F111</f>
        <v>280</v>
      </c>
      <c r="G110" s="25">
        <f>G111</f>
        <v>280</v>
      </c>
      <c r="H110" s="25"/>
      <c r="I110" s="25"/>
      <c r="J110" s="25"/>
      <c r="K110" s="25"/>
      <c r="L110" s="25"/>
      <c r="M110" s="25"/>
      <c r="N110" s="25"/>
      <c r="O110" s="25">
        <f>O111</f>
        <v>270</v>
      </c>
      <c r="P110" s="25">
        <f>P111</f>
        <v>270</v>
      </c>
      <c r="Q110" s="25"/>
    </row>
    <row r="111" spans="1:17" ht="25.5" customHeight="1">
      <c r="A111" s="10" t="s">
        <v>62</v>
      </c>
      <c r="B111" s="11" t="s">
        <v>7</v>
      </c>
      <c r="C111" s="11" t="s">
        <v>16</v>
      </c>
      <c r="D111" s="11" t="s">
        <v>116</v>
      </c>
      <c r="E111" s="11" t="s">
        <v>66</v>
      </c>
      <c r="F111" s="25">
        <v>280</v>
      </c>
      <c r="G111" s="25">
        <f>F111</f>
        <v>280</v>
      </c>
      <c r="H111" s="25"/>
      <c r="I111" s="25"/>
      <c r="J111" s="25"/>
      <c r="K111" s="25"/>
      <c r="L111" s="25"/>
      <c r="M111" s="25"/>
      <c r="N111" s="25"/>
      <c r="O111" s="25">
        <v>270</v>
      </c>
      <c r="P111" s="25">
        <f>O111</f>
        <v>270</v>
      </c>
      <c r="Q111" s="25"/>
    </row>
    <row r="112" spans="1:17" ht="57.75" customHeight="1">
      <c r="A112" s="28" t="s">
        <v>90</v>
      </c>
      <c r="B112" s="11" t="s">
        <v>7</v>
      </c>
      <c r="C112" s="11" t="s">
        <v>16</v>
      </c>
      <c r="D112" s="31" t="s">
        <v>111</v>
      </c>
      <c r="E112" s="11"/>
      <c r="F112" s="25">
        <f>F113</f>
        <v>28.2</v>
      </c>
      <c r="G112" s="25">
        <f>G113</f>
        <v>28.2</v>
      </c>
      <c r="H112" s="25"/>
      <c r="I112" s="25"/>
      <c r="J112" s="25"/>
      <c r="K112" s="25"/>
      <c r="L112" s="25"/>
      <c r="M112" s="25"/>
      <c r="N112" s="25"/>
      <c r="O112" s="25">
        <f>O113</f>
        <v>28.2</v>
      </c>
      <c r="P112" s="25">
        <f>P113</f>
        <v>28.2</v>
      </c>
      <c r="Q112" s="25"/>
    </row>
    <row r="113" spans="1:17" ht="25.5" customHeight="1">
      <c r="A113" s="10" t="s">
        <v>61</v>
      </c>
      <c r="B113" s="11" t="s">
        <v>7</v>
      </c>
      <c r="C113" s="11" t="s">
        <v>16</v>
      </c>
      <c r="D113" s="31" t="s">
        <v>111</v>
      </c>
      <c r="E113" s="4">
        <v>200</v>
      </c>
      <c r="F113" s="25">
        <f>F114</f>
        <v>28.2</v>
      </c>
      <c r="G113" s="25">
        <f>G114</f>
        <v>28.2</v>
      </c>
      <c r="H113" s="25"/>
      <c r="I113" s="25"/>
      <c r="J113" s="25"/>
      <c r="K113" s="25"/>
      <c r="L113" s="25"/>
      <c r="M113" s="25"/>
      <c r="N113" s="25"/>
      <c r="O113" s="25">
        <f>O114</f>
        <v>28.2</v>
      </c>
      <c r="P113" s="25">
        <f>P114</f>
        <v>28.2</v>
      </c>
      <c r="Q113" s="25"/>
    </row>
    <row r="114" spans="1:17" ht="25.5" customHeight="1">
      <c r="A114" s="10" t="s">
        <v>62</v>
      </c>
      <c r="B114" s="11" t="s">
        <v>7</v>
      </c>
      <c r="C114" s="11" t="s">
        <v>16</v>
      </c>
      <c r="D114" s="31" t="s">
        <v>111</v>
      </c>
      <c r="E114" s="11" t="s">
        <v>66</v>
      </c>
      <c r="F114" s="25">
        <v>28.2</v>
      </c>
      <c r="G114" s="25">
        <f>F114</f>
        <v>28.2</v>
      </c>
      <c r="H114" s="25"/>
      <c r="I114" s="25"/>
      <c r="J114" s="25"/>
      <c r="K114" s="25"/>
      <c r="L114" s="25"/>
      <c r="M114" s="25"/>
      <c r="N114" s="25"/>
      <c r="O114" s="25">
        <v>28.2</v>
      </c>
      <c r="P114" s="25">
        <f>O114</f>
        <v>28.2</v>
      </c>
      <c r="Q114" s="25"/>
    </row>
    <row r="115" spans="1:17" ht="20.25" customHeight="1">
      <c r="A115" s="10" t="s">
        <v>57</v>
      </c>
      <c r="B115" s="11" t="s">
        <v>7</v>
      </c>
      <c r="C115" s="11" t="s">
        <v>16</v>
      </c>
      <c r="D115" s="11" t="s">
        <v>79</v>
      </c>
      <c r="E115" s="11"/>
      <c r="F115" s="25">
        <f>F116+F118</f>
        <v>6719.2</v>
      </c>
      <c r="G115" s="25">
        <f>G116+G118</f>
        <v>6719.2</v>
      </c>
      <c r="H115" s="25"/>
      <c r="I115" s="25" t="e">
        <f>I116+I118+#REF!</f>
        <v>#REF!</v>
      </c>
      <c r="J115" s="25" t="e">
        <f>I115</f>
        <v>#REF!</v>
      </c>
      <c r="K115" s="25"/>
      <c r="L115" s="25" t="e">
        <f aca="true" t="shared" si="22" ref="L115:M117">F115+I115</f>
        <v>#REF!</v>
      </c>
      <c r="M115" s="25" t="e">
        <f t="shared" si="22"/>
        <v>#REF!</v>
      </c>
      <c r="N115" s="25"/>
      <c r="O115" s="25">
        <f>O116+O118</f>
        <v>6715.83</v>
      </c>
      <c r="P115" s="25">
        <f>P116+P118</f>
        <v>6715.83</v>
      </c>
      <c r="Q115" s="25"/>
    </row>
    <row r="116" spans="1:17" ht="68.25" customHeight="1">
      <c r="A116" s="10" t="s">
        <v>59</v>
      </c>
      <c r="B116" s="11" t="s">
        <v>7</v>
      </c>
      <c r="C116" s="11" t="s">
        <v>16</v>
      </c>
      <c r="D116" s="11" t="s">
        <v>79</v>
      </c>
      <c r="E116" s="11" t="s">
        <v>67</v>
      </c>
      <c r="F116" s="25">
        <f>F117</f>
        <v>6024</v>
      </c>
      <c r="G116" s="25">
        <f>F116</f>
        <v>6024</v>
      </c>
      <c r="H116" s="25"/>
      <c r="I116" s="25">
        <f>I117</f>
        <v>0</v>
      </c>
      <c r="J116" s="25">
        <f>J117</f>
        <v>0</v>
      </c>
      <c r="K116" s="25"/>
      <c r="L116" s="25">
        <f t="shared" si="22"/>
        <v>6024</v>
      </c>
      <c r="M116" s="25">
        <f t="shared" si="22"/>
        <v>6024</v>
      </c>
      <c r="N116" s="25"/>
      <c r="O116" s="25">
        <f>O117</f>
        <v>5911</v>
      </c>
      <c r="P116" s="25">
        <f>P117</f>
        <v>5911</v>
      </c>
      <c r="Q116" s="25"/>
    </row>
    <row r="117" spans="1:17" ht="21" customHeight="1">
      <c r="A117" s="10" t="s">
        <v>43</v>
      </c>
      <c r="B117" s="11" t="s">
        <v>7</v>
      </c>
      <c r="C117" s="11" t="s">
        <v>16</v>
      </c>
      <c r="D117" s="11" t="s">
        <v>79</v>
      </c>
      <c r="E117" s="4">
        <v>110</v>
      </c>
      <c r="F117" s="25">
        <v>6024</v>
      </c>
      <c r="G117" s="25">
        <f>F117</f>
        <v>6024</v>
      </c>
      <c r="H117" s="26"/>
      <c r="I117" s="25"/>
      <c r="J117" s="25">
        <f>I117</f>
        <v>0</v>
      </c>
      <c r="K117" s="25"/>
      <c r="L117" s="25">
        <f t="shared" si="22"/>
        <v>6024</v>
      </c>
      <c r="M117" s="25">
        <f t="shared" si="22"/>
        <v>6024</v>
      </c>
      <c r="N117" s="25"/>
      <c r="O117" s="25">
        <v>5911</v>
      </c>
      <c r="P117" s="25">
        <f>O117</f>
        <v>5911</v>
      </c>
      <c r="Q117" s="25"/>
    </row>
    <row r="118" spans="1:17" ht="21" customHeight="1">
      <c r="A118" s="10" t="s">
        <v>61</v>
      </c>
      <c r="B118" s="11" t="s">
        <v>7</v>
      </c>
      <c r="C118" s="11" t="s">
        <v>16</v>
      </c>
      <c r="D118" s="11" t="s">
        <v>79</v>
      </c>
      <c r="E118" s="4">
        <v>200</v>
      </c>
      <c r="F118" s="25">
        <f>F119</f>
        <v>695.2</v>
      </c>
      <c r="G118" s="25">
        <f>F118</f>
        <v>695.2</v>
      </c>
      <c r="H118" s="26"/>
      <c r="I118" s="25">
        <f>I119</f>
        <v>0</v>
      </c>
      <c r="J118" s="25">
        <f>J119</f>
        <v>0</v>
      </c>
      <c r="K118" s="25"/>
      <c r="L118" s="25">
        <f>F118+I118</f>
        <v>695.2</v>
      </c>
      <c r="M118" s="25">
        <f>L118</f>
        <v>695.2</v>
      </c>
      <c r="N118" s="25"/>
      <c r="O118" s="25">
        <f>O119</f>
        <v>804.83</v>
      </c>
      <c r="P118" s="25">
        <f>P119</f>
        <v>804.83</v>
      </c>
      <c r="Q118" s="25"/>
    </row>
    <row r="119" spans="1:17" ht="26.25" customHeight="1">
      <c r="A119" s="10" t="s">
        <v>62</v>
      </c>
      <c r="B119" s="11" t="s">
        <v>7</v>
      </c>
      <c r="C119" s="11" t="s">
        <v>16</v>
      </c>
      <c r="D119" s="11" t="s">
        <v>79</v>
      </c>
      <c r="E119" s="11" t="s">
        <v>66</v>
      </c>
      <c r="F119" s="24">
        <f>696.57-1.37</f>
        <v>695.2</v>
      </c>
      <c r="G119" s="25">
        <f>F119</f>
        <v>695.2</v>
      </c>
      <c r="H119" s="26"/>
      <c r="I119" s="25"/>
      <c r="J119" s="25">
        <f>I119</f>
        <v>0</v>
      </c>
      <c r="K119" s="25"/>
      <c r="L119" s="25">
        <f>L118</f>
        <v>695.2</v>
      </c>
      <c r="M119" s="25">
        <f>M118</f>
        <v>695.2</v>
      </c>
      <c r="N119" s="25"/>
      <c r="O119" s="25">
        <f>806.2-1.37</f>
        <v>804.83</v>
      </c>
      <c r="P119" s="25">
        <f>O119</f>
        <v>804.83</v>
      </c>
      <c r="Q119" s="25"/>
    </row>
    <row r="120" spans="1:17" ht="26.25" customHeight="1">
      <c r="A120" s="10" t="s">
        <v>35</v>
      </c>
      <c r="B120" s="11" t="s">
        <v>9</v>
      </c>
      <c r="C120" s="11"/>
      <c r="D120" s="11"/>
      <c r="E120" s="11"/>
      <c r="F120" s="24">
        <f aca="true" t="shared" si="23" ref="F120:G123">F121</f>
        <v>381</v>
      </c>
      <c r="G120" s="24">
        <f t="shared" si="23"/>
        <v>381</v>
      </c>
      <c r="H120" s="26"/>
      <c r="I120" s="25"/>
      <c r="J120" s="25"/>
      <c r="K120" s="25"/>
      <c r="L120" s="25"/>
      <c r="M120" s="25"/>
      <c r="N120" s="25"/>
      <c r="O120" s="25">
        <f aca="true" t="shared" si="24" ref="O120:P123">O121</f>
        <v>389</v>
      </c>
      <c r="P120" s="25">
        <f t="shared" si="24"/>
        <v>389</v>
      </c>
      <c r="Q120" s="25"/>
    </row>
    <row r="121" spans="1:17" ht="26.25" customHeight="1">
      <c r="A121" s="10" t="s">
        <v>14</v>
      </c>
      <c r="B121" s="11" t="s">
        <v>9</v>
      </c>
      <c r="C121" s="11" t="s">
        <v>13</v>
      </c>
      <c r="D121" s="11"/>
      <c r="E121" s="11"/>
      <c r="F121" s="24">
        <f t="shared" si="23"/>
        <v>381</v>
      </c>
      <c r="G121" s="24">
        <f t="shared" si="23"/>
        <v>381</v>
      </c>
      <c r="H121" s="26"/>
      <c r="I121" s="25"/>
      <c r="J121" s="25"/>
      <c r="K121" s="25"/>
      <c r="L121" s="25"/>
      <c r="M121" s="25"/>
      <c r="N121" s="25"/>
      <c r="O121" s="25">
        <f t="shared" si="24"/>
        <v>389</v>
      </c>
      <c r="P121" s="25">
        <f t="shared" si="24"/>
        <v>389</v>
      </c>
      <c r="Q121" s="25"/>
    </row>
    <row r="122" spans="1:17" ht="56.25" customHeight="1">
      <c r="A122" s="10" t="s">
        <v>114</v>
      </c>
      <c r="B122" s="11" t="s">
        <v>9</v>
      </c>
      <c r="C122" s="11" t="s">
        <v>13</v>
      </c>
      <c r="D122" s="11" t="s">
        <v>113</v>
      </c>
      <c r="E122" s="11"/>
      <c r="F122" s="25">
        <f t="shared" si="23"/>
        <v>381</v>
      </c>
      <c r="G122" s="25">
        <f t="shared" si="23"/>
        <v>381</v>
      </c>
      <c r="H122" s="25"/>
      <c r="I122" s="25"/>
      <c r="J122" s="25"/>
      <c r="K122" s="25"/>
      <c r="L122" s="25"/>
      <c r="M122" s="25"/>
      <c r="N122" s="25"/>
      <c r="O122" s="25">
        <f t="shared" si="24"/>
        <v>389</v>
      </c>
      <c r="P122" s="25">
        <f t="shared" si="24"/>
        <v>389</v>
      </c>
      <c r="Q122" s="25"/>
    </row>
    <row r="123" spans="1:17" ht="26.25" customHeight="1">
      <c r="A123" s="10" t="s">
        <v>61</v>
      </c>
      <c r="B123" s="11" t="s">
        <v>9</v>
      </c>
      <c r="C123" s="11" t="s">
        <v>13</v>
      </c>
      <c r="D123" s="11" t="s">
        <v>113</v>
      </c>
      <c r="E123" s="11" t="s">
        <v>65</v>
      </c>
      <c r="F123" s="25">
        <f t="shared" si="23"/>
        <v>381</v>
      </c>
      <c r="G123" s="25">
        <f t="shared" si="23"/>
        <v>381</v>
      </c>
      <c r="H123" s="25"/>
      <c r="I123" s="25"/>
      <c r="J123" s="25"/>
      <c r="K123" s="25"/>
      <c r="L123" s="25"/>
      <c r="M123" s="25"/>
      <c r="N123" s="25"/>
      <c r="O123" s="25">
        <f t="shared" si="24"/>
        <v>389</v>
      </c>
      <c r="P123" s="25">
        <f t="shared" si="24"/>
        <v>389</v>
      </c>
      <c r="Q123" s="25"/>
    </row>
    <row r="124" spans="1:17" ht="26.25" customHeight="1">
      <c r="A124" s="10" t="s">
        <v>62</v>
      </c>
      <c r="B124" s="11" t="s">
        <v>9</v>
      </c>
      <c r="C124" s="11" t="s">
        <v>13</v>
      </c>
      <c r="D124" s="11" t="s">
        <v>113</v>
      </c>
      <c r="E124" s="11" t="s">
        <v>66</v>
      </c>
      <c r="F124" s="25">
        <v>381</v>
      </c>
      <c r="G124" s="25">
        <f>F124</f>
        <v>381</v>
      </c>
      <c r="H124" s="25"/>
      <c r="I124" s="25"/>
      <c r="J124" s="25"/>
      <c r="K124" s="25"/>
      <c r="L124" s="25"/>
      <c r="M124" s="25"/>
      <c r="N124" s="25"/>
      <c r="O124" s="25">
        <v>389</v>
      </c>
      <c r="P124" s="25">
        <f>O124</f>
        <v>389</v>
      </c>
      <c r="Q124" s="25"/>
    </row>
    <row r="125" spans="1:17" ht="12.75">
      <c r="A125" s="14" t="s">
        <v>38</v>
      </c>
      <c r="B125" s="13" t="s">
        <v>8</v>
      </c>
      <c r="C125" s="13"/>
      <c r="D125" s="13"/>
      <c r="E125" s="11"/>
      <c r="F125" s="24">
        <f>F126</f>
        <v>319.4</v>
      </c>
      <c r="G125" s="25">
        <f>G126</f>
        <v>319.4</v>
      </c>
      <c r="H125" s="25"/>
      <c r="I125" s="25" t="e">
        <f>I126</f>
        <v>#REF!</v>
      </c>
      <c r="J125" s="25" t="e">
        <f>J126</f>
        <v>#REF!</v>
      </c>
      <c r="K125" s="25"/>
      <c r="L125" s="25" t="e">
        <f>F125+I125</f>
        <v>#REF!</v>
      </c>
      <c r="M125" s="25" t="e">
        <f>G125+J125</f>
        <v>#REF!</v>
      </c>
      <c r="N125" s="25"/>
      <c r="O125" s="25">
        <f>O126</f>
        <v>319.4</v>
      </c>
      <c r="P125" s="25">
        <f>P126</f>
        <v>319.4</v>
      </c>
      <c r="Q125" s="25"/>
    </row>
    <row r="126" spans="1:17" ht="18.75" customHeight="1">
      <c r="A126" s="8" t="s">
        <v>25</v>
      </c>
      <c r="B126" s="13" t="s">
        <v>8</v>
      </c>
      <c r="C126" s="13" t="s">
        <v>8</v>
      </c>
      <c r="D126" s="13"/>
      <c r="E126" s="11"/>
      <c r="F126" s="24">
        <f>F127</f>
        <v>319.4</v>
      </c>
      <c r="G126" s="25">
        <f>F126</f>
        <v>319.4</v>
      </c>
      <c r="H126" s="25"/>
      <c r="I126" s="25" t="e">
        <f>#REF!</f>
        <v>#REF!</v>
      </c>
      <c r="J126" s="25" t="e">
        <f>I126</f>
        <v>#REF!</v>
      </c>
      <c r="K126" s="25"/>
      <c r="L126" s="25" t="e">
        <f aca="true" t="shared" si="25" ref="L126:L131">F126+I126</f>
        <v>#REF!</v>
      </c>
      <c r="M126" s="25" t="e">
        <f aca="true" t="shared" si="26" ref="M126:M131">L126</f>
        <v>#REF!</v>
      </c>
      <c r="N126" s="25"/>
      <c r="O126" s="25">
        <f>O127</f>
        <v>319.4</v>
      </c>
      <c r="P126" s="25">
        <f>P127</f>
        <v>319.4</v>
      </c>
      <c r="Q126" s="25"/>
    </row>
    <row r="127" spans="1:17" ht="67.5">
      <c r="A127" s="8" t="s">
        <v>89</v>
      </c>
      <c r="B127" s="13" t="s">
        <v>8</v>
      </c>
      <c r="C127" s="13" t="s">
        <v>8</v>
      </c>
      <c r="D127" s="13" t="s">
        <v>112</v>
      </c>
      <c r="E127" s="11"/>
      <c r="F127" s="24">
        <f>F128+F130</f>
        <v>319.4</v>
      </c>
      <c r="G127" s="25">
        <f>F127</f>
        <v>319.4</v>
      </c>
      <c r="H127" s="25"/>
      <c r="I127" s="25"/>
      <c r="J127" s="25"/>
      <c r="K127" s="25"/>
      <c r="L127" s="25">
        <f t="shared" si="25"/>
        <v>319.4</v>
      </c>
      <c r="M127" s="25">
        <f t="shared" si="26"/>
        <v>319.4</v>
      </c>
      <c r="N127" s="25"/>
      <c r="O127" s="25">
        <f>O128+O130</f>
        <v>319.4</v>
      </c>
      <c r="P127" s="25">
        <f>P128+P130</f>
        <v>319.4</v>
      </c>
      <c r="Q127" s="25"/>
    </row>
    <row r="128" spans="1:17" ht="67.5">
      <c r="A128" s="10" t="s">
        <v>59</v>
      </c>
      <c r="B128" s="13" t="s">
        <v>8</v>
      </c>
      <c r="C128" s="13" t="s">
        <v>8</v>
      </c>
      <c r="D128" s="13" t="s">
        <v>112</v>
      </c>
      <c r="E128" s="11" t="s">
        <v>67</v>
      </c>
      <c r="F128" s="24">
        <f>F129</f>
        <v>197</v>
      </c>
      <c r="G128" s="25">
        <f>G129</f>
        <v>197</v>
      </c>
      <c r="H128" s="25"/>
      <c r="I128" s="25"/>
      <c r="J128" s="25"/>
      <c r="K128" s="25"/>
      <c r="L128" s="25">
        <f t="shared" si="25"/>
        <v>197</v>
      </c>
      <c r="M128" s="25">
        <f t="shared" si="26"/>
        <v>197</v>
      </c>
      <c r="N128" s="25"/>
      <c r="O128" s="25">
        <f>O129</f>
        <v>197</v>
      </c>
      <c r="P128" s="25">
        <f>P129</f>
        <v>197</v>
      </c>
      <c r="Q128" s="25"/>
    </row>
    <row r="129" spans="1:17" ht="22.5">
      <c r="A129" s="10" t="s">
        <v>43</v>
      </c>
      <c r="B129" s="13" t="s">
        <v>8</v>
      </c>
      <c r="C129" s="13" t="s">
        <v>8</v>
      </c>
      <c r="D129" s="13" t="s">
        <v>112</v>
      </c>
      <c r="E129" s="11" t="s">
        <v>80</v>
      </c>
      <c r="F129" s="24">
        <v>197</v>
      </c>
      <c r="G129" s="25">
        <f>F129</f>
        <v>197</v>
      </c>
      <c r="H129" s="25"/>
      <c r="I129" s="25"/>
      <c r="J129" s="25"/>
      <c r="K129" s="25"/>
      <c r="L129" s="25">
        <f t="shared" si="25"/>
        <v>197</v>
      </c>
      <c r="M129" s="25">
        <f t="shared" si="26"/>
        <v>197</v>
      </c>
      <c r="N129" s="25"/>
      <c r="O129" s="25">
        <v>197</v>
      </c>
      <c r="P129" s="25">
        <f>O129</f>
        <v>197</v>
      </c>
      <c r="Q129" s="25"/>
    </row>
    <row r="130" spans="1:17" ht="22.5">
      <c r="A130" s="10" t="s">
        <v>61</v>
      </c>
      <c r="B130" s="13" t="s">
        <v>8</v>
      </c>
      <c r="C130" s="13" t="s">
        <v>8</v>
      </c>
      <c r="D130" s="13" t="s">
        <v>112</v>
      </c>
      <c r="E130" s="11" t="s">
        <v>65</v>
      </c>
      <c r="F130" s="24">
        <f>F131</f>
        <v>122.4</v>
      </c>
      <c r="G130" s="25">
        <f>G131</f>
        <v>122.4</v>
      </c>
      <c r="H130" s="25"/>
      <c r="I130" s="25"/>
      <c r="J130" s="25"/>
      <c r="K130" s="25"/>
      <c r="L130" s="25">
        <f t="shared" si="25"/>
        <v>122.4</v>
      </c>
      <c r="M130" s="25">
        <f t="shared" si="26"/>
        <v>122.4</v>
      </c>
      <c r="N130" s="25"/>
      <c r="O130" s="25">
        <f>O131</f>
        <v>122.4</v>
      </c>
      <c r="P130" s="25">
        <f>P131</f>
        <v>122.4</v>
      </c>
      <c r="Q130" s="25"/>
    </row>
    <row r="131" spans="1:17" ht="22.5">
      <c r="A131" s="10" t="s">
        <v>62</v>
      </c>
      <c r="B131" s="13" t="s">
        <v>8</v>
      </c>
      <c r="C131" s="13" t="s">
        <v>8</v>
      </c>
      <c r="D131" s="13" t="s">
        <v>112</v>
      </c>
      <c r="E131" s="11" t="s">
        <v>66</v>
      </c>
      <c r="F131" s="24">
        <v>122.4</v>
      </c>
      <c r="G131" s="25">
        <f>F131</f>
        <v>122.4</v>
      </c>
      <c r="H131" s="25"/>
      <c r="I131" s="25"/>
      <c r="J131" s="25"/>
      <c r="K131" s="25"/>
      <c r="L131" s="25">
        <f t="shared" si="25"/>
        <v>122.4</v>
      </c>
      <c r="M131" s="25">
        <f t="shared" si="26"/>
        <v>122.4</v>
      </c>
      <c r="N131" s="25"/>
      <c r="O131" s="25">
        <v>122.4</v>
      </c>
      <c r="P131" s="25">
        <f>O131</f>
        <v>122.4</v>
      </c>
      <c r="Q131" s="25"/>
    </row>
    <row r="132" spans="1:17" ht="22.5">
      <c r="A132" s="6" t="s">
        <v>4</v>
      </c>
      <c r="B132" s="7"/>
      <c r="C132" s="7"/>
      <c r="D132" s="7"/>
      <c r="E132" s="7"/>
      <c r="F132" s="26">
        <f aca="true" t="shared" si="27" ref="F132:N132">F11+F106</f>
        <v>18424.27</v>
      </c>
      <c r="G132" s="26">
        <f t="shared" si="27"/>
        <v>18355.969999999998</v>
      </c>
      <c r="H132" s="26">
        <f t="shared" si="27"/>
        <v>68.3</v>
      </c>
      <c r="I132" s="26" t="e">
        <f t="shared" si="27"/>
        <v>#REF!</v>
      </c>
      <c r="J132" s="26" t="e">
        <f t="shared" si="27"/>
        <v>#REF!</v>
      </c>
      <c r="K132" s="26">
        <f t="shared" si="27"/>
        <v>0</v>
      </c>
      <c r="L132" s="26" t="e">
        <f t="shared" si="27"/>
        <v>#REF!</v>
      </c>
      <c r="M132" s="26" t="e">
        <f t="shared" si="27"/>
        <v>#REF!</v>
      </c>
      <c r="N132" s="26">
        <f t="shared" si="27"/>
        <v>68.3</v>
      </c>
      <c r="O132" s="26">
        <f>O106+O11</f>
        <v>18136.37</v>
      </c>
      <c r="P132" s="26">
        <f>P106+P11</f>
        <v>18068.07</v>
      </c>
      <c r="Q132" s="26">
        <f>Q106+Q11</f>
        <v>68.3</v>
      </c>
    </row>
    <row r="134" ht="12.75">
      <c r="F134" s="27"/>
    </row>
  </sheetData>
  <sheetProtection/>
  <mergeCells count="12">
    <mergeCell ref="A8:A9"/>
    <mergeCell ref="B8:B9"/>
    <mergeCell ref="C8:C9"/>
    <mergeCell ref="D8:D9"/>
    <mergeCell ref="E8:E9"/>
    <mergeCell ref="F8:H8"/>
    <mergeCell ref="A5:R5"/>
    <mergeCell ref="A1:H1"/>
    <mergeCell ref="A2:H2"/>
    <mergeCell ref="A3:H3"/>
    <mergeCell ref="G7:H7"/>
    <mergeCell ref="O8:Q8"/>
  </mergeCells>
  <printOptions/>
  <pageMargins left="0.7874015748031497" right="0" top="0.7874015748031497" bottom="0.3937007874015748" header="0.5118110236220472" footer="0.5118110236220472"/>
  <pageSetup fitToHeight="1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2016-12-16T10:05:18Z</cp:lastPrinted>
  <dcterms:created xsi:type="dcterms:W3CDTF">1996-10-08T23:32:33Z</dcterms:created>
  <dcterms:modified xsi:type="dcterms:W3CDTF">2017-01-17T10:26:13Z</dcterms:modified>
  <cp:category/>
  <cp:version/>
  <cp:contentType/>
  <cp:contentStatus/>
</cp:coreProperties>
</file>