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<sst xmlns="http://schemas.openxmlformats.org/spreadsheetml/2006/main" count="70" uniqueCount="70">
  <si>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</si>
  <si>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Код Дохода по КД</t>
  </si>
  <si>
    <t>Доходы налоговые и неналоговые поступления</t>
  </si>
  <si>
    <t>100 00000 00 0000 000</t>
  </si>
  <si>
    <t>Налоги на прибыль</t>
  </si>
  <si>
    <t>101 00000 00 0000 000</t>
  </si>
  <si>
    <t>106 00000 00 0000 000</t>
  </si>
  <si>
    <t>106 01030 10 0000 110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</si>
  <si>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</si>
  <si>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</si>
  <si>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Безвозмездные поступления</t>
  </si>
  <si>
    <t>Итого доходы бюджета</t>
  </si>
  <si>
    <t>114 00000 00 0000 000</t>
  </si>
  <si>
    <t>Доходы от продажи материальных и нематериальных активов</t>
  </si>
  <si>
    <t>111 09045 10 0000 120</t>
  </si>
  <si>
    <t>101 02010 01 0000 110</t>
  </si>
  <si>
    <t>111 05075 10 0000 120</t>
  </si>
  <si>
    <t>113 00000 00 0000 000</t>
  </si>
  <si>
    <t>113 02995 10 0000 130</t>
  </si>
  <si>
    <t>106 06043 10 0000 110</t>
  </si>
  <si>
    <t>Земельный налог с физических лиц, обладающих земельным участком, расположенным в границах сельских поселений.</t>
  </si>
  <si>
    <t>Прочие межбюджетные трансферты передаваемые бюджетам сельских поселений</t>
  </si>
  <si>
    <t>Дотации бюджетам сельских поселений на выравнивание бюджетной обеспеченности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</si>
  <si>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</si>
  <si>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</si>
  <si>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</si>
  <si>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Дотация бюджетам сельских поселений на поддержку мер по обеспечению сбалансированности бюджетов</t>
  </si>
  <si>
    <t>Доходы от продажи квартир, находящихся в собственности сельских поселений</t>
  </si>
  <si>
    <t>Приложение 1</t>
  </si>
  <si>
    <t>к решению Совета депутатов</t>
  </si>
  <si>
    <t>Налоги на товары (работы, услуги), реализуемые на территории Российской Федерации</t>
  </si>
  <si>
    <t>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</si>
  <si>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</si>
  <si>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</si>
  <si>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</si>
  <si>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</si>
  <si>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</si>
  <si>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</si>
  <si>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Налоги на совокупный доход</t>
  </si>
  <si>
    <t>105 00000 00 0000 000</t>
  </si>
  <si>
    <t>Единый налог на вмененный доход для отдельных видов деятельности</t>
  </si>
  <si>
    <t>105 02010 02 0000 110</t>
  </si>
  <si>
    <t>Штрафы, санкции, возмещение ущерба</t>
  </si>
  <si>
    <t>116 00000 00 0000 000</t>
  </si>
  <si>
    <t>116 33050 10 0000 140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</si>
  <si>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</si>
  <si>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</si>
  <si>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</si>
  <si>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114 01050 10 0000 410</t>
  </si>
  <si>
    <t>202 15001 10 0000 151</t>
  </si>
  <si>
    <t>202 35118 10 0000 151</t>
  </si>
  <si>
    <t>202 15002 10 0000 151</t>
  </si>
  <si>
    <t>202 49999 10 0000 151</t>
  </si>
  <si>
    <t>Прочие безвозмездные поступления в бюджеты сельских поселений</t>
  </si>
  <si>
    <t>207 05030 10 0000 180</t>
  </si>
  <si>
    <t>Исполнено</t>
  </si>
  <si>
    <t>Процент исполнения</t>
  </si>
  <si>
    <t>Отклонения</t>
  </si>
  <si>
    <t>116 90050 10 0000 140</t>
  </si>
  <si>
    <t>Доходы бюджета сельского поселения Каркатеевы на 2018 год</t>
  </si>
  <si>
    <t>Утверждено на 2018 год (тыс. руб.)</t>
  </si>
  <si>
    <t>Прочие доходы от компенсации затрат бюджетов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</si>
  <si>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
</t>
  </si>
  <si>
    <t xml:space="preserve"> 
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</si>
  <si>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</si>
  <si>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202 30024 10 0000 151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</si>
  <si>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</si>
  <si>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</si>
  <si>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</si>
  <si>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от </t>
    </r>
    <r>
      <rPr>
        <u val="single"/>
        <sz val="12"/>
        <rFont val="Arial"/>
        <family val="2"/>
      </rPr>
      <t>23.04.2019</t>
    </r>
    <r>
      <rPr>
        <sz val="12"/>
        <rFont val="Arial"/>
        <family val="2"/>
      </rPr>
      <t xml:space="preserve"> № </t>
    </r>
    <r>
      <rPr>
        <u val="single"/>
        <sz val="12"/>
        <rFont val="Arial"/>
        <family val="2"/>
      </rPr>
      <t>36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</si>
</sst>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#,##0.00000;[Red]#,##0.00000"/>
    <numFmt numFmtId="193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wrapText="1"/>
    </xf>
    <xf numFmtId="191" fontId="3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91" fontId="3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91" fontId="3" fillId="0" borderId="0" xfId="0" applyNumberFormat="1" applyFont="1" applyBorder="1" applyAlignment="1">
      <alignment horizontal="center" wrapText="1"/>
    </xf>
    <xf numFmtId="191" fontId="0" fillId="0" borderId="0" xfId="0" applyNumberFormat="1" applyFont="1" applyBorder="1" applyAlignment="1">
      <alignment horizontal="center" vertical="center" wrapText="1"/>
    </xf>
    <xf numFmtId="191" fontId="3" fillId="33" borderId="0" xfId="0" applyNumberFormat="1" applyFont="1" applyFill="1" applyBorder="1" applyAlignment="1">
      <alignment horizontal="center" vertical="center" wrapText="1"/>
    </xf>
    <xf numFmtId="191" fontId="0" fillId="33" borderId="0" xfId="0" applyNumberFormat="1" applyFont="1" applyFill="1" applyBorder="1" applyAlignment="1">
      <alignment horizontal="center" vertical="center" wrapText="1"/>
    </xf>
    <xf numFmtId="191" fontId="0" fillId="33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191" fontId="0" fillId="0" borderId="0" xfId="0" applyNumberFormat="1" applyFont="1" applyBorder="1" applyAlignment="1">
      <alignment horizontal="center" wrapText="1"/>
    </xf>
    <xf numFmtId="191" fontId="6" fillId="0" borderId="0" xfId="0" applyNumberFormat="1" applyFont="1" applyBorder="1" applyAlignment="1">
      <alignment horizontal="center" wrapText="1"/>
    </xf>
    <xf numFmtId="192" fontId="0" fillId="0" borderId="0" xfId="0" applyNumberFormat="1" applyFont="1" applyBorder="1" applyAlignment="1">
      <alignment horizontal="center" wrapText="1"/>
    </xf>
    <xf numFmtId="19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/>
    </xf>
    <xf numFmtId="191" fontId="0" fillId="0" borderId="10" xfId="0" applyNumberForma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wrapText="1"/>
    </xf>
    <xf numFmtId="191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91" fontId="3" fillId="33" borderId="10" xfId="0" applyNumberFormat="1" applyFont="1" applyFill="1" applyBorder="1" applyAlignment="1">
      <alignment horizontal="center" vertical="center" wrapText="1"/>
    </xf>
    <xf numFmtId="191" fontId="0" fillId="0" borderId="14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191" fontId="0" fillId="0" borderId="12" xfId="0" applyNumberFormat="1" applyFont="1" applyBorder="1" applyAlignment="1">
      <alignment horizontal="center" vertical="center" wrapText="1"/>
    </xf>
    <xf numFmtId="191" fontId="3" fillId="0" borderId="12" xfId="0" applyNumberFormat="1" applyFont="1" applyFill="1" applyBorder="1" applyAlignment="1">
      <alignment horizontal="center" wrapText="1"/>
    </xf>
    <xf numFmtId="9" fontId="3" fillId="0" borderId="12" xfId="0" applyNumberFormat="1" applyFont="1" applyFill="1" applyBorder="1" applyAlignment="1">
      <alignment horizontal="center" wrapText="1"/>
    </xf>
    <xf numFmtId="193" fontId="3" fillId="0" borderId="12" xfId="0" applyNumberFormat="1" applyFont="1" applyBorder="1" applyAlignment="1">
      <alignment horizontal="center" wrapText="1"/>
    </xf>
    <xf numFmtId="193" fontId="0" fillId="0" borderId="10" xfId="0" applyNumberFormat="1" applyBorder="1" applyAlignment="1">
      <alignment horizontal="center" vertical="center"/>
    </xf>
    <xf numFmtId="193" fontId="3" fillId="33" borderId="12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wrapText="1"/>
    </xf>
    <xf numFmtId="193" fontId="0" fillId="0" borderId="12" xfId="0" applyNumberFormat="1" applyBorder="1" applyAlignment="1">
      <alignment horizontal="center" vertical="center"/>
    </xf>
    <xf numFmtId="191" fontId="0" fillId="0" borderId="0" xfId="0" applyNumberFormat="1" applyAlignment="1">
      <alignment/>
    </xf>
    <xf numFmtId="0" fontId="0" fillId="0" borderId="15" xfId="0" applyFont="1" applyBorder="1" applyAlignment="1">
      <alignment wrapText="1"/>
    </xf>
    <xf numFmtId="191" fontId="0" fillId="0" borderId="15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191" fontId="3" fillId="0" borderId="18" xfId="0" applyNumberFormat="1" applyFont="1" applyFill="1" applyBorder="1" applyAlignment="1">
      <alignment horizontal="center" wrapText="1"/>
    </xf>
    <xf numFmtId="193" fontId="3" fillId="0" borderId="17" xfId="0" applyNumberFormat="1" applyFont="1" applyBorder="1" applyAlignment="1">
      <alignment horizontal="center"/>
    </xf>
    <xf numFmtId="191" fontId="3" fillId="0" borderId="19" xfId="0" applyNumberFormat="1" applyFont="1" applyBorder="1" applyAlignment="1">
      <alignment horizontal="center"/>
    </xf>
    <xf numFmtId="191" fontId="3" fillId="0" borderId="0" xfId="0" applyNumberFormat="1" applyFont="1" applyFill="1" applyBorder="1" applyAlignment="1">
      <alignment horizontal="center" wrapText="1"/>
    </xf>
    <xf numFmtId="191" fontId="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78" fontId="0" fillId="0" borderId="10" xfId="43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66.57421875" style="0" customWidth="1"/>
    <col min="2" max="2" width="21.28125" style="0" customWidth="1"/>
    <col min="3" max="3" width="16.7109375" style="0" customWidth="1"/>
    <col min="4" max="4" width="15.00390625" style="0" customWidth="1"/>
    <col min="5" max="5" width="11.57421875" style="0" customWidth="1"/>
    <col min="6" max="6" width="16.7109375" style="0" customWidth="1"/>
    <col min="7" max="7" width="43.421875" style="0" customWidth="1"/>
    <col min="8" max="8" width="18.140625" style="0" customWidth="1"/>
    <col min="9" max="9" width="17.7109375" style="0" customWidth="1"/>
    <col min="10" max="10" width="11.7109375" style="0" customWidth="1"/>
    <col min="11" max="11" width="17.7109375" style="0" customWidth="1"/>
  </cols>
  <sheetData>
    <row r="1" spans="4:6" ht="15">
      <c r="D1" s="3" t="s">
        <v>28</v>
      </c>
      <c r="E1" s="3"/>
      <c r="F1" s="3"/>
    </row>
    <row r="2" spans="4:6" ht="15">
      <c r="D2" s="3" t="s">
        <v>29</v>
      </c>
      <c r="E2" s="3"/>
      <c r="F2" s="3"/>
    </row>
    <row r="3" spans="4:6" ht="15">
      <c r="D3" s="3" t="s">
        <v>69</v>
      </c>
      <c r="E3" s="3"/>
      <c r="F3" s="3"/>
    </row>
    <row r="5" spans="1:6" ht="16.5">
      <c r="A5" s="56" t="s">
        <v>59</v>
      </c>
      <c r="B5" s="56"/>
      <c r="C5" s="56"/>
      <c r="D5" s="56"/>
      <c r="E5" s="56"/>
      <c r="F5" s="56"/>
    </row>
    <row r="7" spans="1:6" ht="12.75">
      <c r="A7" s="57" t="s">
        <v>0</v>
      </c>
      <c r="B7" s="57" t="s">
        <v>1</v>
      </c>
      <c r="C7" s="57" t="s">
        <v>60</v>
      </c>
      <c r="D7" s="58" t="s">
        <v>55</v>
      </c>
      <c r="E7" s="58" t="s">
        <v>56</v>
      </c>
      <c r="F7" s="57" t="s">
        <v>57</v>
      </c>
    </row>
    <row r="8" spans="1:10" ht="27.75" customHeight="1">
      <c r="A8" s="57"/>
      <c r="B8" s="57"/>
      <c r="C8" s="57"/>
      <c r="D8" s="58"/>
      <c r="E8" s="58"/>
      <c r="F8" s="57"/>
      <c r="I8" s="17"/>
      <c r="J8" s="17"/>
    </row>
    <row r="9" spans="1:10" ht="18" customHeight="1">
      <c r="A9" s="15" t="s">
        <v>2</v>
      </c>
      <c r="B9" s="16" t="s">
        <v>3</v>
      </c>
      <c r="C9" s="5">
        <f>C10+C12+C17+C19+C22+C25+C27+C29</f>
        <v>19366.4745</v>
      </c>
      <c r="D9" s="5">
        <f>D10+D12+D17+D19+D22+D25+D27+D29</f>
        <v>19121.795180000005</v>
      </c>
      <c r="E9" s="38">
        <f>D9/C9</f>
        <v>0.987365830574894</v>
      </c>
      <c r="F9" s="29">
        <v>244.67932</v>
      </c>
      <c r="G9" s="43"/>
      <c r="I9" s="17"/>
      <c r="J9" s="17"/>
    </row>
    <row r="10" spans="1:10" ht="12.75">
      <c r="A10" s="4" t="s">
        <v>4</v>
      </c>
      <c r="B10" s="2" t="s">
        <v>5</v>
      </c>
      <c r="C10" s="5">
        <f>C11</f>
        <v>11733</v>
      </c>
      <c r="D10" s="5">
        <f>D11</f>
        <v>11366.51516</v>
      </c>
      <c r="E10" s="38">
        <f>E11</f>
        <v>0.9687646092218529</v>
      </c>
      <c r="F10" s="29">
        <f>F11</f>
        <v>366.48483999999917</v>
      </c>
      <c r="I10" s="18"/>
      <c r="J10" s="18"/>
    </row>
    <row r="11" spans="1:10" ht="51" customHeight="1">
      <c r="A11" s="6" t="s">
        <v>45</v>
      </c>
      <c r="B11" s="7" t="s">
        <v>15</v>
      </c>
      <c r="C11" s="26">
        <v>11733</v>
      </c>
      <c r="D11" s="28">
        <v>11366.51516</v>
      </c>
      <c r="E11" s="39">
        <f aca="true" t="shared" si="0" ref="E11:E16">D11/C11</f>
        <v>0.9687646092218529</v>
      </c>
      <c r="F11" s="28">
        <f>C11-D11</f>
        <v>366.48483999999917</v>
      </c>
      <c r="I11" s="19"/>
      <c r="J11" s="19"/>
    </row>
    <row r="12" spans="1:10" ht="25.5">
      <c r="A12" s="4" t="s">
        <v>30</v>
      </c>
      <c r="B12" s="8" t="s">
        <v>31</v>
      </c>
      <c r="C12" s="9">
        <f>SUM(C13:C16)</f>
        <v>947.0571299999999</v>
      </c>
      <c r="D12" s="9">
        <f>SUM(D13:D16)</f>
        <v>958.8271799999999</v>
      </c>
      <c r="E12" s="40">
        <f t="shared" si="0"/>
        <v>1.0124280253293696</v>
      </c>
      <c r="F12" s="32">
        <f>SUM(F13:F16)</f>
        <v>-11.77005000000004</v>
      </c>
      <c r="I12" s="20"/>
      <c r="J12" s="18"/>
    </row>
    <row r="13" spans="1:10" ht="52.5" customHeight="1">
      <c r="A13" s="6" t="s">
        <v>32</v>
      </c>
      <c r="B13" s="10" t="s">
        <v>33</v>
      </c>
      <c r="C13" s="26">
        <v>412.35849</v>
      </c>
      <c r="D13" s="28">
        <v>427.22018</v>
      </c>
      <c r="E13" s="39">
        <f t="shared" si="0"/>
        <v>1.036040703321035</v>
      </c>
      <c r="F13" s="28">
        <f>C13-D13</f>
        <v>-14.86169000000001</v>
      </c>
      <c r="I13" s="20"/>
      <c r="J13" s="18"/>
    </row>
    <row r="14" spans="1:10" ht="66.75" customHeight="1">
      <c r="A14" s="6" t="s">
        <v>34</v>
      </c>
      <c r="B14" s="10" t="s">
        <v>35</v>
      </c>
      <c r="C14" s="26">
        <v>3.74555</v>
      </c>
      <c r="D14" s="28">
        <v>4.11437</v>
      </c>
      <c r="E14" s="39">
        <f t="shared" si="0"/>
        <v>1.098468849701646</v>
      </c>
      <c r="F14" s="28">
        <f>C14-D14</f>
        <v>-0.3688199999999999</v>
      </c>
      <c r="I14" s="20"/>
      <c r="J14" s="18"/>
    </row>
    <row r="15" spans="1:10" ht="51.75" customHeight="1">
      <c r="A15" s="6" t="s">
        <v>36</v>
      </c>
      <c r="B15" s="10" t="s">
        <v>37</v>
      </c>
      <c r="C15" s="26">
        <v>530.95309</v>
      </c>
      <c r="D15" s="28">
        <v>623.2142</v>
      </c>
      <c r="E15" s="39">
        <f t="shared" si="0"/>
        <v>1.1737650872320944</v>
      </c>
      <c r="F15" s="28">
        <f>C15-D15</f>
        <v>-92.26111000000003</v>
      </c>
      <c r="I15" s="21"/>
      <c r="J15" s="22"/>
    </row>
    <row r="16" spans="1:10" ht="54" customHeight="1">
      <c r="A16" s="6" t="s">
        <v>68</v>
      </c>
      <c r="B16" s="10" t="s">
        <v>67</v>
      </c>
      <c r="C16" s="26">
        <v>0</v>
      </c>
      <c r="D16" s="26">
        <v>-95.72157</v>
      </c>
      <c r="E16" s="42" t="e">
        <f t="shared" si="0"/>
        <v>#DIV/0!</v>
      </c>
      <c r="F16" s="28">
        <f>C16-D16</f>
        <v>95.72157</v>
      </c>
      <c r="I16" s="21"/>
      <c r="J16" s="22"/>
    </row>
    <row r="17" spans="1:10" ht="12.75">
      <c r="A17" s="4" t="s">
        <v>38</v>
      </c>
      <c r="B17" s="2" t="s">
        <v>39</v>
      </c>
      <c r="C17" s="5">
        <f>C18</f>
        <v>40</v>
      </c>
      <c r="D17" s="5">
        <f>D18</f>
        <v>36.28928</v>
      </c>
      <c r="E17" s="38">
        <f>E18</f>
        <v>0.9072319999999999</v>
      </c>
      <c r="F17" s="29">
        <f>F18</f>
        <v>3.710720000000002</v>
      </c>
      <c r="I17" s="23"/>
      <c r="J17" s="23"/>
    </row>
    <row r="18" spans="1:10" ht="12.75">
      <c r="A18" s="6" t="s">
        <v>40</v>
      </c>
      <c r="B18" s="7" t="s">
        <v>41</v>
      </c>
      <c r="C18" s="26">
        <v>40</v>
      </c>
      <c r="D18" s="28">
        <v>36.28928</v>
      </c>
      <c r="E18" s="39">
        <f>D18/C18</f>
        <v>0.9072319999999999</v>
      </c>
      <c r="F18" s="28">
        <f>C18-D18</f>
        <v>3.710720000000002</v>
      </c>
      <c r="I18" s="17"/>
      <c r="J18" s="17"/>
    </row>
    <row r="19" spans="1:10" ht="12.75">
      <c r="A19" s="4" t="s">
        <v>46</v>
      </c>
      <c r="B19" s="2" t="s">
        <v>6</v>
      </c>
      <c r="C19" s="5">
        <f>SUM(C20:C21)</f>
        <v>368.5</v>
      </c>
      <c r="D19" s="5">
        <f>SUM(D20:D21)</f>
        <v>417.39769</v>
      </c>
      <c r="E19" s="38">
        <f>SUM(E20:E21)</f>
        <v>1.4025882222409958</v>
      </c>
      <c r="F19" s="29">
        <f>SUM(F20:F21)</f>
        <v>-48.897690000000004</v>
      </c>
      <c r="I19" s="23"/>
      <c r="J19" s="24"/>
    </row>
    <row r="20" spans="1:10" ht="38.25">
      <c r="A20" s="11" t="s">
        <v>25</v>
      </c>
      <c r="B20" s="10" t="s">
        <v>7</v>
      </c>
      <c r="C20" s="26">
        <v>311.5</v>
      </c>
      <c r="D20" s="28">
        <v>413.02839</v>
      </c>
      <c r="E20" s="39">
        <f>D20/C20</f>
        <v>1.3259338362760835</v>
      </c>
      <c r="F20" s="28">
        <f>C20-D20</f>
        <v>-101.52839</v>
      </c>
      <c r="I20" s="23"/>
      <c r="J20" s="24"/>
    </row>
    <row r="21" spans="1:10" ht="25.5">
      <c r="A21" s="6" t="s">
        <v>20</v>
      </c>
      <c r="B21" s="7" t="s">
        <v>19</v>
      </c>
      <c r="C21" s="26">
        <v>57</v>
      </c>
      <c r="D21" s="28">
        <v>4.3693</v>
      </c>
      <c r="E21" s="39">
        <f>D21/C21</f>
        <v>0.07665438596491228</v>
      </c>
      <c r="F21" s="28">
        <f>C21-D21</f>
        <v>52.6307</v>
      </c>
      <c r="I21" s="17"/>
      <c r="J21" s="17"/>
    </row>
    <row r="22" spans="1:10" ht="25.5">
      <c r="A22" s="4" t="s">
        <v>8</v>
      </c>
      <c r="B22" s="2" t="s">
        <v>9</v>
      </c>
      <c r="C22" s="5">
        <f>C23+C24</f>
        <v>958.44853</v>
      </c>
      <c r="D22" s="5">
        <f>D23+D24</f>
        <v>999.2965300000001</v>
      </c>
      <c r="E22" s="38">
        <f>E23+E24</f>
        <v>2.0947749419953596</v>
      </c>
      <c r="F22" s="29">
        <f>F23+F24</f>
        <v>-40.84800000000001</v>
      </c>
      <c r="I22" s="23"/>
      <c r="J22" s="22"/>
    </row>
    <row r="23" spans="1:10" ht="25.5">
      <c r="A23" s="11" t="s">
        <v>24</v>
      </c>
      <c r="B23" s="1" t="s">
        <v>16</v>
      </c>
      <c r="C23" s="26">
        <v>431</v>
      </c>
      <c r="D23" s="28">
        <v>471.848</v>
      </c>
      <c r="E23" s="39">
        <f>D23/C23</f>
        <v>1.0947749419953596</v>
      </c>
      <c r="F23" s="28">
        <f>C23-D23</f>
        <v>-40.84800000000001</v>
      </c>
      <c r="I23" s="18"/>
      <c r="J23" s="18"/>
    </row>
    <row r="24" spans="1:10" ht="50.25" customHeight="1">
      <c r="A24" s="11" t="s">
        <v>23</v>
      </c>
      <c r="B24" s="7" t="s">
        <v>14</v>
      </c>
      <c r="C24" s="26">
        <v>527.44853</v>
      </c>
      <c r="D24" s="28">
        <v>527.44853</v>
      </c>
      <c r="E24" s="39">
        <f>D24/C24</f>
        <v>1</v>
      </c>
      <c r="F24" s="28">
        <f>C24-D24</f>
        <v>0</v>
      </c>
      <c r="I24" s="17"/>
      <c r="J24" s="22"/>
    </row>
    <row r="25" spans="1:10" ht="25.5">
      <c r="A25" s="4" t="s">
        <v>47</v>
      </c>
      <c r="B25" s="2" t="s">
        <v>17</v>
      </c>
      <c r="C25" s="5">
        <f>C26</f>
        <v>301.34717</v>
      </c>
      <c r="D25" s="5">
        <f>D26</f>
        <v>301.34717</v>
      </c>
      <c r="E25" s="38">
        <f>E26</f>
        <v>1</v>
      </c>
      <c r="F25" s="29">
        <f>F26</f>
        <v>0</v>
      </c>
      <c r="I25" s="23"/>
      <c r="J25" s="23"/>
    </row>
    <row r="26" spans="1:10" ht="12.75">
      <c r="A26" s="6" t="s">
        <v>61</v>
      </c>
      <c r="B26" s="12" t="s">
        <v>18</v>
      </c>
      <c r="C26" s="26">
        <v>301.34717</v>
      </c>
      <c r="D26" s="28">
        <v>301.34717</v>
      </c>
      <c r="E26" s="39">
        <f>D26/C26</f>
        <v>1</v>
      </c>
      <c r="F26" s="28">
        <f>C26-D26</f>
        <v>0</v>
      </c>
      <c r="I26" s="17"/>
      <c r="J26" s="17"/>
    </row>
    <row r="27" spans="1:10" ht="12.75">
      <c r="A27" s="4" t="s">
        <v>13</v>
      </c>
      <c r="B27" s="2" t="s">
        <v>12</v>
      </c>
      <c r="C27" s="5">
        <f>C28</f>
        <v>5000.459</v>
      </c>
      <c r="D27" s="5">
        <f>D28</f>
        <v>5024.4595</v>
      </c>
      <c r="E27" s="38">
        <f>E28</f>
        <v>1.0047996593912678</v>
      </c>
      <c r="F27" s="29">
        <f>F28</f>
        <v>24.000500000000102</v>
      </c>
      <c r="I27" s="23"/>
      <c r="J27" s="25"/>
    </row>
    <row r="28" spans="1:10" ht="25.5">
      <c r="A28" s="13" t="s">
        <v>27</v>
      </c>
      <c r="B28" s="12" t="s">
        <v>48</v>
      </c>
      <c r="C28" s="33">
        <v>5000.459</v>
      </c>
      <c r="D28" s="28">
        <v>5024.4595</v>
      </c>
      <c r="E28" s="39">
        <f>D28/C28</f>
        <v>1.0047996593912678</v>
      </c>
      <c r="F28" s="28">
        <f>D28-C28</f>
        <v>24.000500000000102</v>
      </c>
      <c r="I28" s="17"/>
      <c r="J28" s="17"/>
    </row>
    <row r="29" spans="1:10" ht="12.75">
      <c r="A29" s="4" t="s">
        <v>42</v>
      </c>
      <c r="B29" s="2" t="s">
        <v>43</v>
      </c>
      <c r="C29" s="5">
        <f>C31+C30</f>
        <v>17.662670000000002</v>
      </c>
      <c r="D29" s="5">
        <f>D31+D30</f>
        <v>17.662670000000002</v>
      </c>
      <c r="E29" s="38">
        <f>E31+E30</f>
        <v>2</v>
      </c>
      <c r="F29" s="29">
        <f>F31+F30</f>
        <v>0</v>
      </c>
      <c r="I29" s="23"/>
      <c r="J29" s="23"/>
    </row>
    <row r="30" spans="1:10" ht="65.25" customHeight="1">
      <c r="A30" s="14" t="s">
        <v>62</v>
      </c>
      <c r="B30" s="34" t="s">
        <v>44</v>
      </c>
      <c r="C30" s="35">
        <v>16.24489</v>
      </c>
      <c r="D30" s="28">
        <v>16.24489</v>
      </c>
      <c r="E30" s="39">
        <f aca="true" t="shared" si="1" ref="E30:E39">D30/C30</f>
        <v>1</v>
      </c>
      <c r="F30" s="28">
        <f>C30-D30</f>
        <v>0</v>
      </c>
      <c r="I30" s="23"/>
      <c r="J30" s="23"/>
    </row>
    <row r="31" spans="1:10" ht="28.5" customHeight="1">
      <c r="A31" s="6" t="s">
        <v>63</v>
      </c>
      <c r="B31" s="34" t="s">
        <v>58</v>
      </c>
      <c r="C31" s="26">
        <v>1.41778</v>
      </c>
      <c r="D31" s="28">
        <v>1.41778</v>
      </c>
      <c r="E31" s="39">
        <f t="shared" si="1"/>
        <v>1</v>
      </c>
      <c r="F31" s="28">
        <f>C31-D31</f>
        <v>0</v>
      </c>
      <c r="I31" s="52"/>
      <c r="J31" s="52"/>
    </row>
    <row r="32" spans="1:10" ht="18.75" customHeight="1">
      <c r="A32" s="15" t="s">
        <v>10</v>
      </c>
      <c r="B32" s="16"/>
      <c r="C32" s="36">
        <f>SUM(C33:C38)</f>
        <v>36169.07212</v>
      </c>
      <c r="D32" s="36">
        <f>SUM(D33:D38)</f>
        <v>36169.07212</v>
      </c>
      <c r="E32" s="37">
        <f t="shared" si="1"/>
        <v>1</v>
      </c>
      <c r="F32" s="41">
        <f>SUM(F33:F38)</f>
        <v>0</v>
      </c>
      <c r="I32" s="53"/>
      <c r="J32" s="54"/>
    </row>
    <row r="33" spans="1:10" ht="27.75" customHeight="1">
      <c r="A33" s="6" t="s">
        <v>22</v>
      </c>
      <c r="B33" s="1" t="s">
        <v>49</v>
      </c>
      <c r="C33" s="27">
        <v>6835.6</v>
      </c>
      <c r="D33" s="30">
        <f>C33</f>
        <v>6835.6</v>
      </c>
      <c r="E33" s="31">
        <f t="shared" si="1"/>
        <v>1</v>
      </c>
      <c r="F33" s="30">
        <f aca="true" t="shared" si="2" ref="F33:F38">C33-D33</f>
        <v>0</v>
      </c>
      <c r="I33" s="53"/>
      <c r="J33" s="55"/>
    </row>
    <row r="34" spans="1:10" ht="26.25" customHeight="1">
      <c r="A34" s="6" t="s">
        <v>64</v>
      </c>
      <c r="B34" s="1" t="s">
        <v>65</v>
      </c>
      <c r="C34" s="27">
        <v>0.81956</v>
      </c>
      <c r="D34" s="30">
        <v>0.81956</v>
      </c>
      <c r="E34" s="31">
        <f t="shared" si="1"/>
        <v>1</v>
      </c>
      <c r="F34" s="30">
        <f t="shared" si="2"/>
        <v>0</v>
      </c>
      <c r="I34" s="53"/>
      <c r="J34" s="54"/>
    </row>
    <row r="35" spans="1:10" ht="25.5">
      <c r="A35" s="6" t="s">
        <v>66</v>
      </c>
      <c r="B35" s="1" t="s">
        <v>50</v>
      </c>
      <c r="C35" s="27">
        <v>71.8</v>
      </c>
      <c r="D35" s="30">
        <v>71.8</v>
      </c>
      <c r="E35" s="31">
        <f t="shared" si="1"/>
        <v>1</v>
      </c>
      <c r="F35" s="30">
        <f t="shared" si="2"/>
        <v>0</v>
      </c>
      <c r="I35" s="53"/>
      <c r="J35" s="53"/>
    </row>
    <row r="36" spans="1:10" ht="25.5">
      <c r="A36" s="6" t="s">
        <v>26</v>
      </c>
      <c r="B36" s="1" t="s">
        <v>51</v>
      </c>
      <c r="C36" s="27">
        <v>21110.3</v>
      </c>
      <c r="D36" s="30">
        <v>21110.3</v>
      </c>
      <c r="E36" s="31">
        <f t="shared" si="1"/>
        <v>1</v>
      </c>
      <c r="F36" s="30">
        <f t="shared" si="2"/>
        <v>0</v>
      </c>
      <c r="I36" s="53"/>
      <c r="J36" s="53"/>
    </row>
    <row r="37" spans="1:10" ht="25.5" customHeight="1">
      <c r="A37" s="1" t="s">
        <v>21</v>
      </c>
      <c r="B37" s="1" t="s">
        <v>52</v>
      </c>
      <c r="C37" s="30">
        <v>8135.35256</v>
      </c>
      <c r="D37" s="30">
        <v>8135.35256</v>
      </c>
      <c r="E37" s="31">
        <f t="shared" si="1"/>
        <v>1</v>
      </c>
      <c r="F37" s="30">
        <f t="shared" si="2"/>
        <v>0</v>
      </c>
      <c r="I37" s="53"/>
      <c r="J37" s="53"/>
    </row>
    <row r="38" spans="1:10" ht="15" customHeight="1" thickBot="1">
      <c r="A38" s="44" t="s">
        <v>53</v>
      </c>
      <c r="B38" s="44" t="s">
        <v>54</v>
      </c>
      <c r="C38" s="45">
        <v>15.2</v>
      </c>
      <c r="D38" s="45">
        <v>15.2</v>
      </c>
      <c r="E38" s="46">
        <f t="shared" si="1"/>
        <v>1</v>
      </c>
      <c r="F38" s="45">
        <f t="shared" si="2"/>
        <v>0</v>
      </c>
      <c r="I38" s="52"/>
      <c r="J38" s="52"/>
    </row>
    <row r="39" spans="1:6" ht="13.5" thickBot="1">
      <c r="A39" s="47" t="s">
        <v>11</v>
      </c>
      <c r="B39" s="48"/>
      <c r="C39" s="49">
        <f>C9+C32</f>
        <v>55535.546619999994</v>
      </c>
      <c r="D39" s="49">
        <f>D9+D32</f>
        <v>55290.8673</v>
      </c>
      <c r="E39" s="50">
        <f t="shared" si="1"/>
        <v>0.9955941854381266</v>
      </c>
      <c r="F39" s="51">
        <f>F9+F32</f>
        <v>244.67932</v>
      </c>
    </row>
  </sheetData>
  <sheetProtection/>
  <mergeCells count="7">
    <mergeCell ref="A5:F5"/>
    <mergeCell ref="A7:A8"/>
    <mergeCell ref="B7:B8"/>
    <mergeCell ref="C7:C8"/>
    <mergeCell ref="D7:D8"/>
    <mergeCell ref="F7:F8"/>
    <mergeCell ref="E7:E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2019-04-24T04:16:37Z</cp:lastPrinted>
  <dcterms:created xsi:type="dcterms:W3CDTF">1996-10-08T23:32:33Z</dcterms:created>
  <dcterms:modified xsi:type="dcterms:W3CDTF">2019-04-24T04:16:46Z</dcterms:modified>
  <cp:category/>
  <cp:version/>
  <cp:contentType/>
  <cp:contentStatus/>
</cp:coreProperties>
</file>