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вед.2017 " sheetId="1" r:id="rId1"/>
  </sheets>
  <definedNames/>
  <calcPr fullCalcOnLoad="1"/>
</workbook>
</file>

<file path=xl/sharedStrings.xml><?xml version="1.0" encoding="utf-8"?>
<sst xmlns="http://schemas.openxmlformats.org/spreadsheetml/2006/main" count="103" uniqueCount="57">
  <si>
    <t>Раздел</t>
  </si>
  <si>
    <t>подраздел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</si>
  <si>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</si>
  <si>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</si>
  <si>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</si>
  <si>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</si>
  <si>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</si>
  <si>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</si>
  <si>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</si>
  <si>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</si>
  <si>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</si>
  <si>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</si>
  <si>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</si>
  <si>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</si>
  <si>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</si>
  <si>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</si>
  <si>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</si>
  <si>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</si>
  <si>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</si>
  <si>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</si>
  <si>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</si>
  <si>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</si>
  <si>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</si>
  <si>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</si>
  <si>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</si>
  <si>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</si>
  <si>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</si>
  <si>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</si>
  <si>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</si>
  <si>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</si>
  <si>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</si>
  <si>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</si>
  <si>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</si>
  <si>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</si>
  <si>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</si>
  <si>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</si>
  <si>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</si>
  <si>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</si>
  <si>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</si>
  <si>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</si>
  <si>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Всего по МУ "Администрация поселения Каркатеевы"</t>
  </si>
  <si>
    <t>Обеспечение проведение выборов и референдумов</t>
  </si>
  <si>
    <t xml:space="preserve"> МКУ  "НИКА"</t>
  </si>
  <si>
    <t>Общеэкономические вопросы</t>
  </si>
  <si>
    <t>Профессиональная подготовка, переподготовка и повышение квалификации</t>
  </si>
  <si>
    <t>Утверждено</t>
  </si>
  <si>
    <t>Исполнено</t>
  </si>
  <si>
    <t>процент исполнения</t>
  </si>
  <si>
    <t>Отклонения</t>
  </si>
  <si>
    <t>к решению Совета депутатов</t>
  </si>
  <si>
    <t>Приложение 3</t>
  </si>
  <si>
    <t>Распределение бюджетных ассигнований по разделам подразделам и классификации расходов бюджета сельского поселения Каркатеевы на 2018 год</t>
  </si>
  <si>
    <t>2018 год, тыс. рублей</t>
  </si>
  <si>
    <t>06</t>
  </si>
  <si>
    <t>Охрана окружающей среды</t>
  </si>
  <si>
    <t>Другие вопросы в области охраны окружающей среды</t>
  </si>
  <si>
    <r>
      <t xml:space="preserve">от </t>
    </r>
    <r>
      <rPr>
        <u val="single"/>
        <sz val="13"/>
        <rFont val="Arial"/>
        <family val="2"/>
      </rPr>
      <t>23.04.2019г</t>
    </r>
    <r>
      <rPr>
        <sz val="13"/>
        <rFont val="Arial"/>
        <family val="2"/>
      </rPr>
      <t xml:space="preserve">. № </t>
    </r>
    <r>
      <rPr>
        <u val="single"/>
        <sz val="13"/>
        <rFont val="Arial"/>
        <family val="2"/>
      </rPr>
      <t>36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</si>
</sst>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5" fillId="0" borderId="0" xfId="0" applyFont="1" applyAlignment="1">
      <alignment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vertical="center"/>
    </xf>
    <xf numFmtId="191" fontId="3" fillId="0" borderId="15" xfId="0" applyNumberFormat="1" applyFont="1" applyBorder="1" applyAlignment="1">
      <alignment horizontal="center" vertical="center"/>
    </xf>
    <xf numFmtId="191" fontId="3" fillId="0" borderId="16" xfId="0" applyNumberFormat="1" applyFont="1" applyBorder="1" applyAlignment="1">
      <alignment vertical="center"/>
    </xf>
    <xf numFmtId="191" fontId="3" fillId="0" borderId="15" xfId="0" applyNumberFormat="1" applyFont="1" applyBorder="1" applyAlignment="1">
      <alignment vertical="center"/>
    </xf>
    <xf numFmtId="191" fontId="3" fillId="0" borderId="16" xfId="0" applyNumberFormat="1" applyFont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192" fontId="4" fillId="0" borderId="10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4">
      <selection activeCell="K27" sqref="K27"/>
    </sheetView>
  </sheetViews>
  <sheetFormatPr defaultColWidth="9.140625" defaultRowHeight="12.75"/>
  <cols>
    <col min="1" max="1" width="35.00390625" style="0" customWidth="1"/>
    <col min="2" max="2" width="4.00390625" style="0" customWidth="1"/>
    <col min="3" max="3" width="4.421875" style="0" customWidth="1"/>
    <col min="4" max="4" width="11.7109375" style="0" hidden="1" customWidth="1"/>
    <col min="5" max="5" width="10.7109375" style="0" hidden="1" customWidth="1"/>
    <col min="6" max="6" width="0" style="0" hidden="1" customWidth="1"/>
    <col min="7" max="7" width="11.7109375" style="0" hidden="1" customWidth="1"/>
    <col min="8" max="8" width="10.7109375" style="0" hidden="1" customWidth="1"/>
    <col min="9" max="9" width="9.140625" style="0" hidden="1" customWidth="1"/>
    <col min="10" max="10" width="10.8515625" style="0" customWidth="1"/>
    <col min="11" max="11" width="10.28125" style="0" customWidth="1"/>
    <col min="12" max="12" width="9.8515625" style="0" customWidth="1"/>
    <col min="13" max="13" width="14.28125" style="0" customWidth="1"/>
  </cols>
  <sheetData>
    <row r="1" spans="4:13" ht="16.5">
      <c r="D1" s="20"/>
      <c r="E1" s="20"/>
      <c r="F1" s="20"/>
      <c r="G1" s="20"/>
      <c r="H1" s="20"/>
      <c r="I1" s="20"/>
      <c r="J1" s="38" t="s">
        <v>50</v>
      </c>
      <c r="K1" s="38"/>
      <c r="L1" s="38"/>
      <c r="M1" s="38"/>
    </row>
    <row r="2" spans="2:13" ht="16.5">
      <c r="B2" s="20"/>
      <c r="C2" s="20"/>
      <c r="D2" s="20"/>
      <c r="E2" s="20"/>
      <c r="F2" s="20"/>
      <c r="G2" s="20"/>
      <c r="H2" s="20"/>
      <c r="I2" s="20"/>
      <c r="J2" s="38" t="s">
        <v>49</v>
      </c>
      <c r="K2" s="38"/>
      <c r="L2" s="38"/>
      <c r="M2" s="38"/>
    </row>
    <row r="3" spans="2:13" ht="16.5">
      <c r="B3" s="20"/>
      <c r="C3" s="20"/>
      <c r="D3" s="20"/>
      <c r="E3" s="20"/>
      <c r="F3" s="20"/>
      <c r="G3" s="20"/>
      <c r="H3" s="20"/>
      <c r="I3" s="20"/>
      <c r="J3" s="38" t="s">
        <v>56</v>
      </c>
      <c r="K3" s="38"/>
      <c r="L3" s="38"/>
      <c r="M3" s="38"/>
    </row>
    <row r="5" spans="1:13" ht="57" customHeight="1">
      <c r="A5" s="40" t="s">
        <v>51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2.75" customHeight="1">
      <c r="A6" s="37" t="s">
        <v>23</v>
      </c>
      <c r="B6" s="37" t="s">
        <v>0</v>
      </c>
      <c r="C6" s="37" t="s">
        <v>1</v>
      </c>
      <c r="D6" s="32"/>
      <c r="E6" s="32"/>
      <c r="F6" s="32"/>
      <c r="G6" s="32"/>
      <c r="H6" s="32"/>
      <c r="I6" s="32"/>
      <c r="J6" s="39" t="s">
        <v>52</v>
      </c>
      <c r="K6" s="39"/>
      <c r="L6" s="39"/>
      <c r="M6" s="39"/>
    </row>
    <row r="7" spans="1:13" ht="22.5">
      <c r="A7" s="37"/>
      <c r="B7" s="37"/>
      <c r="C7" s="37"/>
      <c r="D7" s="17"/>
      <c r="E7" s="17"/>
      <c r="F7" s="17"/>
      <c r="G7" s="17"/>
      <c r="H7" s="17"/>
      <c r="I7" s="18"/>
      <c r="J7" s="2" t="s">
        <v>45</v>
      </c>
      <c r="K7" s="2" t="s">
        <v>46</v>
      </c>
      <c r="L7" s="3" t="s">
        <v>47</v>
      </c>
      <c r="M7" s="6" t="s">
        <v>48</v>
      </c>
    </row>
    <row r="8" spans="1:13" ht="12.75" customHeight="1">
      <c r="A8" s="6">
        <v>1</v>
      </c>
      <c r="B8" s="6">
        <v>3</v>
      </c>
      <c r="C8" s="6">
        <v>4</v>
      </c>
      <c r="D8" s="5" t="s">
        <v>31</v>
      </c>
      <c r="E8" s="2" t="s">
        <v>33</v>
      </c>
      <c r="F8" s="3" t="s">
        <v>27</v>
      </c>
      <c r="G8" s="2" t="s">
        <v>32</v>
      </c>
      <c r="H8" s="2" t="s">
        <v>33</v>
      </c>
      <c r="I8" s="19" t="s">
        <v>27</v>
      </c>
      <c r="J8" s="6">
        <v>7</v>
      </c>
      <c r="K8" s="6">
        <v>8</v>
      </c>
      <c r="L8" s="6">
        <v>9</v>
      </c>
      <c r="M8" s="33">
        <v>10</v>
      </c>
    </row>
    <row r="9" spans="1:13" ht="22.5" customHeight="1">
      <c r="A9" s="7" t="s">
        <v>40</v>
      </c>
      <c r="B9" s="4"/>
      <c r="C9" s="4"/>
      <c r="D9" s="21" t="e">
        <f aca="true" t="shared" si="0" ref="D9:I9">D10+D16+D18+D21+D23+D29+D31</f>
        <v>#REF!</v>
      </c>
      <c r="E9" s="21" t="e">
        <f t="shared" si="0"/>
        <v>#REF!</v>
      </c>
      <c r="F9" s="21" t="e">
        <f t="shared" si="0"/>
        <v>#REF!</v>
      </c>
      <c r="G9" s="21" t="e">
        <f t="shared" si="0"/>
        <v>#REF!</v>
      </c>
      <c r="H9" s="21" t="e">
        <f t="shared" si="0"/>
        <v>#REF!</v>
      </c>
      <c r="I9" s="21" t="e">
        <f t="shared" si="0"/>
        <v>#REF!</v>
      </c>
      <c r="J9" s="21">
        <f>J10+J16+J18+J21+J23+J27+J29+J31</f>
        <v>45479.836129999996</v>
      </c>
      <c r="K9" s="21">
        <f>K10+K16+K18+K21+K23+K27+K29+K31</f>
        <v>43267.08995</v>
      </c>
      <c r="L9" s="34">
        <f aca="true" t="shared" si="1" ref="L9:L28">K9/J9</f>
        <v>0.9513466545113518</v>
      </c>
      <c r="M9" s="21">
        <f>M10+M16+M18+M21+M23+M29+M31</f>
        <v>2212.746179999999</v>
      </c>
    </row>
    <row r="10" spans="1:13" ht="15" customHeight="1">
      <c r="A10" s="8" t="s">
        <v>3</v>
      </c>
      <c r="B10" s="15" t="s">
        <v>5</v>
      </c>
      <c r="C10" s="1"/>
      <c r="D10" s="22" t="e">
        <f>#REF!+D12+#REF!+D13+D15</f>
        <v>#REF!</v>
      </c>
      <c r="E10" s="22" t="e">
        <f>#REF!+E12+#REF!+E13+E15</f>
        <v>#REF!</v>
      </c>
      <c r="F10" s="22" t="e">
        <f>#REF!+F12+#REF!+F13+F15</f>
        <v>#REF!</v>
      </c>
      <c r="G10" s="22" t="e">
        <f>#REF!+G12+#REF!+G13+G15</f>
        <v>#REF!</v>
      </c>
      <c r="H10" s="22" t="e">
        <f>#REF!+H12+#REF!+H13+H15</f>
        <v>#REF!</v>
      </c>
      <c r="I10" s="22" t="e">
        <f>#REF!+I12+#REF!+I13+I15</f>
        <v>#REF!</v>
      </c>
      <c r="J10" s="22">
        <f>J11+J12+J13+J14+J15</f>
        <v>10801.1213</v>
      </c>
      <c r="K10" s="22">
        <f>K11+K12+K13+K14+K15</f>
        <v>10605.38156</v>
      </c>
      <c r="L10" s="35">
        <f t="shared" si="1"/>
        <v>0.9818778315173629</v>
      </c>
      <c r="M10" s="22">
        <f>J10-K10</f>
        <v>195.7397400000009</v>
      </c>
    </row>
    <row r="11" spans="1:13" ht="34.5" customHeight="1">
      <c r="A11" s="8" t="s">
        <v>35</v>
      </c>
      <c r="B11" s="15" t="s">
        <v>5</v>
      </c>
      <c r="C11" s="15" t="s">
        <v>10</v>
      </c>
      <c r="D11" s="26" t="e">
        <f>#REF!+#REF!+#REF!</f>
        <v>#REF!</v>
      </c>
      <c r="E11" s="22" t="e">
        <f>#REF!+#REF!+#REF!</f>
        <v>#REF!</v>
      </c>
      <c r="F11" s="25"/>
      <c r="G11" s="22"/>
      <c r="H11" s="22"/>
      <c r="I11" s="27"/>
      <c r="J11" s="22">
        <v>1891.85</v>
      </c>
      <c r="K11" s="22">
        <v>1885.08934</v>
      </c>
      <c r="L11" s="35">
        <f t="shared" si="1"/>
        <v>0.9964264291566457</v>
      </c>
      <c r="M11" s="22">
        <f aca="true" t="shared" si="2" ref="M11:M22">J11-K11</f>
        <v>6.760659999999916</v>
      </c>
    </row>
    <row r="12" spans="1:13" ht="56.25" customHeight="1">
      <c r="A12" s="8" t="s">
        <v>16</v>
      </c>
      <c r="B12" s="15" t="s">
        <v>5</v>
      </c>
      <c r="C12" s="15" t="s">
        <v>7</v>
      </c>
      <c r="D12" s="22" t="e">
        <f>#REF!+#REF!</f>
        <v>#REF!</v>
      </c>
      <c r="E12" s="22" t="e">
        <f>#REF!+#REF!</f>
        <v>#REF!</v>
      </c>
      <c r="F12" s="22" t="e">
        <f>#REF!+#REF!</f>
        <v>#REF!</v>
      </c>
      <c r="G12" s="22" t="e">
        <f>#REF!+#REF!</f>
        <v>#REF!</v>
      </c>
      <c r="H12" s="22" t="e">
        <f>#REF!+#REF!</f>
        <v>#REF!</v>
      </c>
      <c r="I12" s="22" t="e">
        <f>#REF!+#REF!</f>
        <v>#REF!</v>
      </c>
      <c r="J12" s="22">
        <v>7729.5093</v>
      </c>
      <c r="K12" s="22">
        <v>7570.53022</v>
      </c>
      <c r="L12" s="35">
        <f t="shared" si="1"/>
        <v>0.9794321898286609</v>
      </c>
      <c r="M12" s="22">
        <f t="shared" si="2"/>
        <v>158.97908000000007</v>
      </c>
    </row>
    <row r="13" spans="1:13" ht="21.75" customHeight="1">
      <c r="A13" s="9" t="s">
        <v>41</v>
      </c>
      <c r="B13" s="15" t="s">
        <v>5</v>
      </c>
      <c r="C13" s="15" t="s">
        <v>6</v>
      </c>
      <c r="D13" s="26"/>
      <c r="E13" s="22"/>
      <c r="F13" s="25"/>
      <c r="G13" s="22"/>
      <c r="H13" s="22"/>
      <c r="I13" s="27"/>
      <c r="J13" s="22">
        <v>797.5</v>
      </c>
      <c r="K13" s="22">
        <f>J13</f>
        <v>797.5</v>
      </c>
      <c r="L13" s="35">
        <f t="shared" si="1"/>
        <v>1</v>
      </c>
      <c r="M13" s="22">
        <f t="shared" si="2"/>
        <v>0</v>
      </c>
    </row>
    <row r="14" spans="1:13" ht="11.25" customHeight="1">
      <c r="A14" s="10" t="s">
        <v>36</v>
      </c>
      <c r="B14" s="15" t="s">
        <v>5</v>
      </c>
      <c r="C14" s="15" t="s">
        <v>13</v>
      </c>
      <c r="D14" s="26"/>
      <c r="E14" s="22"/>
      <c r="F14" s="25"/>
      <c r="G14" s="22"/>
      <c r="H14" s="22"/>
      <c r="I14" s="27"/>
      <c r="J14" s="22">
        <v>30</v>
      </c>
      <c r="K14" s="22">
        <v>0</v>
      </c>
      <c r="L14" s="35">
        <f t="shared" si="1"/>
        <v>0</v>
      </c>
      <c r="M14" s="22">
        <f t="shared" si="2"/>
        <v>30</v>
      </c>
    </row>
    <row r="15" spans="1:13" ht="15.75" customHeight="1">
      <c r="A15" s="9" t="s">
        <v>17</v>
      </c>
      <c r="B15" s="15" t="s">
        <v>5</v>
      </c>
      <c r="C15" s="15" t="s">
        <v>14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2">
        <v>352.262</v>
      </c>
      <c r="K15" s="22">
        <f>J15</f>
        <v>352.262</v>
      </c>
      <c r="L15" s="35">
        <f t="shared" si="1"/>
        <v>1</v>
      </c>
      <c r="M15" s="22">
        <f t="shared" si="2"/>
        <v>0</v>
      </c>
    </row>
    <row r="16" spans="1:13" ht="13.5" customHeight="1">
      <c r="A16" s="8" t="s">
        <v>30</v>
      </c>
      <c r="B16" s="15" t="s">
        <v>10</v>
      </c>
      <c r="C16" s="15"/>
      <c r="D16" s="26" t="e">
        <f>D17</f>
        <v>#REF!</v>
      </c>
      <c r="E16" s="22" t="e">
        <f>E17</f>
        <v>#REF!</v>
      </c>
      <c r="F16" s="22"/>
      <c r="G16" s="22"/>
      <c r="H16" s="22"/>
      <c r="I16" s="27"/>
      <c r="J16" s="22">
        <f>J17</f>
        <v>114.30253</v>
      </c>
      <c r="K16" s="22">
        <f>J16</f>
        <v>114.30253</v>
      </c>
      <c r="L16" s="35">
        <f t="shared" si="1"/>
        <v>1</v>
      </c>
      <c r="M16" s="22">
        <f t="shared" si="2"/>
        <v>0</v>
      </c>
    </row>
    <row r="17" spans="1:13" ht="12.75" customHeight="1">
      <c r="A17" s="8" t="s">
        <v>21</v>
      </c>
      <c r="B17" s="15" t="s">
        <v>10</v>
      </c>
      <c r="C17" s="15" t="s">
        <v>9</v>
      </c>
      <c r="D17" s="26" t="e">
        <f>#REF!</f>
        <v>#REF!</v>
      </c>
      <c r="E17" s="22" t="e">
        <f>#REF!</f>
        <v>#REF!</v>
      </c>
      <c r="F17" s="22"/>
      <c r="G17" s="22"/>
      <c r="H17" s="22"/>
      <c r="I17" s="27"/>
      <c r="J17" s="22">
        <v>114.30253</v>
      </c>
      <c r="K17" s="22">
        <f>J17</f>
        <v>114.30253</v>
      </c>
      <c r="L17" s="35">
        <f t="shared" si="1"/>
        <v>1</v>
      </c>
      <c r="M17" s="22">
        <f t="shared" si="2"/>
        <v>0</v>
      </c>
    </row>
    <row r="18" spans="1:13" ht="21" customHeight="1">
      <c r="A18" s="11" t="s">
        <v>18</v>
      </c>
      <c r="B18" s="15" t="s">
        <v>9</v>
      </c>
      <c r="C18" s="15"/>
      <c r="D18" s="22" t="e">
        <f aca="true" t="shared" si="3" ref="D18:K18">D19+D20</f>
        <v>#REF!</v>
      </c>
      <c r="E18" s="22" t="e">
        <f t="shared" si="3"/>
        <v>#REF!</v>
      </c>
      <c r="F18" s="22" t="e">
        <f t="shared" si="3"/>
        <v>#REF!</v>
      </c>
      <c r="G18" s="22" t="e">
        <f t="shared" si="3"/>
        <v>#REF!</v>
      </c>
      <c r="H18" s="22" t="e">
        <f t="shared" si="3"/>
        <v>#REF!</v>
      </c>
      <c r="I18" s="22" t="e">
        <f t="shared" si="3"/>
        <v>#REF!</v>
      </c>
      <c r="J18" s="22">
        <f t="shared" si="3"/>
        <v>660.96</v>
      </c>
      <c r="K18" s="22">
        <f t="shared" si="3"/>
        <v>660.96</v>
      </c>
      <c r="L18" s="35">
        <f t="shared" si="1"/>
        <v>1</v>
      </c>
      <c r="M18" s="22">
        <f t="shared" si="2"/>
        <v>0</v>
      </c>
    </row>
    <row r="19" spans="1:13" ht="33.75" customHeight="1">
      <c r="A19" s="11" t="s">
        <v>37</v>
      </c>
      <c r="B19" s="15" t="s">
        <v>9</v>
      </c>
      <c r="C19" s="15" t="s">
        <v>4</v>
      </c>
      <c r="D19" s="26"/>
      <c r="E19" s="22"/>
      <c r="F19" s="22"/>
      <c r="G19" s="22"/>
      <c r="H19" s="22"/>
      <c r="I19" s="29"/>
      <c r="J19" s="22">
        <v>375.94</v>
      </c>
      <c r="K19" s="22">
        <v>375.94</v>
      </c>
      <c r="L19" s="35">
        <f t="shared" si="1"/>
        <v>1</v>
      </c>
      <c r="M19" s="22">
        <f t="shared" si="2"/>
        <v>0</v>
      </c>
    </row>
    <row r="20" spans="1:13" ht="33" customHeight="1">
      <c r="A20" s="8" t="s">
        <v>34</v>
      </c>
      <c r="B20" s="15" t="s">
        <v>9</v>
      </c>
      <c r="C20" s="15" t="s">
        <v>15</v>
      </c>
      <c r="D20" s="22" t="e">
        <f>#REF!+#REF!+#REF!+#REF!</f>
        <v>#REF!</v>
      </c>
      <c r="E20" s="22" t="e">
        <f>#REF!+#REF!+#REF!+#REF!</f>
        <v>#REF!</v>
      </c>
      <c r="F20" s="22" t="e">
        <f>#REF!+#REF!+#REF!+#REF!</f>
        <v>#REF!</v>
      </c>
      <c r="G20" s="22" t="e">
        <f>#REF!+#REF!+#REF!+#REF!</f>
        <v>#REF!</v>
      </c>
      <c r="H20" s="22" t="e">
        <f>#REF!+#REF!+#REF!+#REF!</f>
        <v>#REF!</v>
      </c>
      <c r="I20" s="22" t="e">
        <f>#REF!+#REF!+#REF!+#REF!</f>
        <v>#REF!</v>
      </c>
      <c r="J20" s="22">
        <v>285.02</v>
      </c>
      <c r="K20" s="22">
        <v>285.02</v>
      </c>
      <c r="L20" s="35">
        <f t="shared" si="1"/>
        <v>1</v>
      </c>
      <c r="M20" s="22">
        <f t="shared" si="2"/>
        <v>0</v>
      </c>
    </row>
    <row r="21" spans="1:13" ht="13.5" customHeight="1">
      <c r="A21" s="9" t="s">
        <v>25</v>
      </c>
      <c r="B21" s="15" t="s">
        <v>7</v>
      </c>
      <c r="C21" s="15"/>
      <c r="D21" s="22" t="e">
        <f>D22+#REF!</f>
        <v>#REF!</v>
      </c>
      <c r="E21" s="22" t="e">
        <f>E22+#REF!</f>
        <v>#REF!</v>
      </c>
      <c r="F21" s="22" t="e">
        <f>F22+#REF!</f>
        <v>#REF!</v>
      </c>
      <c r="G21" s="22" t="e">
        <f>G22+#REF!</f>
        <v>#REF!</v>
      </c>
      <c r="H21" s="22" t="e">
        <f>H22+#REF!</f>
        <v>#REF!</v>
      </c>
      <c r="I21" s="22" t="e">
        <f>I22+#REF!</f>
        <v>#REF!</v>
      </c>
      <c r="J21" s="22">
        <f>J22</f>
        <v>4672.43103</v>
      </c>
      <c r="K21" s="22">
        <f>K22</f>
        <v>4597.65505</v>
      </c>
      <c r="L21" s="35">
        <f t="shared" si="1"/>
        <v>0.9839963437619753</v>
      </c>
      <c r="M21" s="22">
        <f t="shared" si="2"/>
        <v>74.77597999999944</v>
      </c>
    </row>
    <row r="22" spans="1:13" ht="15.75" customHeight="1">
      <c r="A22" s="11" t="s">
        <v>19</v>
      </c>
      <c r="B22" s="15" t="s">
        <v>7</v>
      </c>
      <c r="C22" s="15" t="s">
        <v>4</v>
      </c>
      <c r="D22" s="22" t="e">
        <f>#REF!+#REF!+#REF!+#REF!</f>
        <v>#REF!</v>
      </c>
      <c r="E22" s="22" t="e">
        <f>#REF!+#REF!+#REF!+#REF!</f>
        <v>#REF!</v>
      </c>
      <c r="F22" s="22" t="e">
        <f>#REF!+#REF!+#REF!+#REF!</f>
        <v>#REF!</v>
      </c>
      <c r="G22" s="22" t="e">
        <f>#REF!+#REF!+#REF!+#REF!</f>
        <v>#REF!</v>
      </c>
      <c r="H22" s="22" t="e">
        <f>#REF!+#REF!+#REF!+#REF!</f>
        <v>#REF!</v>
      </c>
      <c r="I22" s="22" t="e">
        <f>#REF!+#REF!+#REF!+#REF!</f>
        <v>#REF!</v>
      </c>
      <c r="J22" s="22">
        <v>4672.43103</v>
      </c>
      <c r="K22" s="22">
        <v>4597.65505</v>
      </c>
      <c r="L22" s="35">
        <f t="shared" si="1"/>
        <v>0.9839963437619753</v>
      </c>
      <c r="M22" s="22">
        <f t="shared" si="2"/>
        <v>74.77597999999944</v>
      </c>
    </row>
    <row r="23" spans="1:13" ht="16.5" customHeight="1">
      <c r="A23" s="9" t="s">
        <v>26</v>
      </c>
      <c r="B23" s="15" t="s">
        <v>8</v>
      </c>
      <c r="C23" s="15"/>
      <c r="D23" s="22" t="e">
        <f aca="true" t="shared" si="4" ref="D23:K23">D24+D25</f>
        <v>#REF!</v>
      </c>
      <c r="E23" s="22" t="e">
        <f t="shared" si="4"/>
        <v>#REF!</v>
      </c>
      <c r="F23" s="22" t="e">
        <f t="shared" si="4"/>
        <v>#REF!</v>
      </c>
      <c r="G23" s="22" t="e">
        <f t="shared" si="4"/>
        <v>#REF!</v>
      </c>
      <c r="H23" s="22" t="e">
        <f t="shared" si="4"/>
        <v>#REF!</v>
      </c>
      <c r="I23" s="22" t="e">
        <f t="shared" si="4"/>
        <v>#REF!</v>
      </c>
      <c r="J23" s="22">
        <f t="shared" si="4"/>
        <v>8765.53771</v>
      </c>
      <c r="K23" s="22">
        <f t="shared" si="4"/>
        <v>6833.61996</v>
      </c>
      <c r="L23" s="35">
        <f t="shared" si="1"/>
        <v>0.7796007713484584</v>
      </c>
      <c r="M23" s="22">
        <f aca="true" t="shared" si="5" ref="M23:M36">J23-K23</f>
        <v>1931.9177500000005</v>
      </c>
    </row>
    <row r="24" spans="1:13" ht="12.75" customHeight="1">
      <c r="A24" s="9" t="s">
        <v>24</v>
      </c>
      <c r="B24" s="15" t="s">
        <v>8</v>
      </c>
      <c r="C24" s="15" t="s">
        <v>5</v>
      </c>
      <c r="D24" s="22" t="e">
        <f>#REF!+#REF!+#REF!</f>
        <v>#REF!</v>
      </c>
      <c r="E24" s="22" t="e">
        <f>#REF!+#REF!+#REF!</f>
        <v>#REF!</v>
      </c>
      <c r="F24" s="22" t="e">
        <f>#REF!+#REF!+#REF!</f>
        <v>#REF!</v>
      </c>
      <c r="G24" s="22" t="e">
        <f>#REF!+#REF!+#REF!</f>
        <v>#REF!</v>
      </c>
      <c r="H24" s="22" t="e">
        <f>#REF!+#REF!+#REF!</f>
        <v>#REF!</v>
      </c>
      <c r="I24" s="22" t="e">
        <f>#REF!+#REF!+#REF!</f>
        <v>#REF!</v>
      </c>
      <c r="J24" s="22">
        <v>462.69637</v>
      </c>
      <c r="K24" s="22">
        <v>387.67113</v>
      </c>
      <c r="L24" s="35">
        <f t="shared" si="1"/>
        <v>0.8378521102294362</v>
      </c>
      <c r="M24" s="22">
        <f t="shared" si="5"/>
        <v>75.02524</v>
      </c>
    </row>
    <row r="25" spans="1:13" ht="14.25" customHeight="1">
      <c r="A25" s="9" t="s">
        <v>22</v>
      </c>
      <c r="B25" s="16" t="s">
        <v>8</v>
      </c>
      <c r="C25" s="16" t="s">
        <v>9</v>
      </c>
      <c r="D25" s="22" t="e">
        <f>#REF!+#REF!</f>
        <v>#REF!</v>
      </c>
      <c r="E25" s="22" t="e">
        <f>#REF!+#REF!</f>
        <v>#REF!</v>
      </c>
      <c r="F25" s="22" t="e">
        <f>#REF!+#REF!</f>
        <v>#REF!</v>
      </c>
      <c r="G25" s="22" t="e">
        <f>#REF!+#REF!</f>
        <v>#REF!</v>
      </c>
      <c r="H25" s="22" t="e">
        <f>#REF!+#REF!</f>
        <v>#REF!</v>
      </c>
      <c r="I25" s="22" t="e">
        <f>#REF!+#REF!</f>
        <v>#REF!</v>
      </c>
      <c r="J25" s="22">
        <v>8302.84134</v>
      </c>
      <c r="K25" s="22">
        <v>6445.94883</v>
      </c>
      <c r="L25" s="35">
        <f t="shared" si="1"/>
        <v>0.776354571409888</v>
      </c>
      <c r="M25" s="22">
        <f t="shared" si="5"/>
        <v>1856.8925100000006</v>
      </c>
    </row>
    <row r="26" spans="1:13" ht="79.5" customHeight="1" hidden="1">
      <c r="A26" s="9" t="s">
        <v>39</v>
      </c>
      <c r="B26" s="16" t="s">
        <v>6</v>
      </c>
      <c r="C26" s="16" t="s">
        <v>6</v>
      </c>
      <c r="D26" s="28"/>
      <c r="E26" s="25"/>
      <c r="F26" s="25"/>
      <c r="G26" s="22"/>
      <c r="H26" s="22"/>
      <c r="I26" s="27"/>
      <c r="J26" s="22" t="e">
        <f>#REF!+#REF!</f>
        <v>#REF!</v>
      </c>
      <c r="K26" s="22" t="e">
        <f>J26</f>
        <v>#REF!</v>
      </c>
      <c r="L26" s="35" t="e">
        <f t="shared" si="1"/>
        <v>#REF!</v>
      </c>
      <c r="M26" s="22" t="e">
        <f t="shared" si="5"/>
        <v>#REF!</v>
      </c>
    </row>
    <row r="27" spans="1:13" ht="15" customHeight="1">
      <c r="A27" s="9" t="s">
        <v>54</v>
      </c>
      <c r="B27" s="16" t="s">
        <v>53</v>
      </c>
      <c r="C27" s="16"/>
      <c r="D27" s="28"/>
      <c r="E27" s="25"/>
      <c r="F27" s="25"/>
      <c r="G27" s="22"/>
      <c r="H27" s="22"/>
      <c r="I27" s="27"/>
      <c r="J27" s="22">
        <f>J28</f>
        <v>0.81956</v>
      </c>
      <c r="K27" s="22">
        <f>K28</f>
        <v>0.81956</v>
      </c>
      <c r="L27" s="35">
        <f t="shared" si="1"/>
        <v>1</v>
      </c>
      <c r="M27" s="22">
        <f t="shared" si="5"/>
        <v>0</v>
      </c>
    </row>
    <row r="28" spans="1:13" ht="25.5" customHeight="1">
      <c r="A28" s="9" t="s">
        <v>55</v>
      </c>
      <c r="B28" s="16" t="s">
        <v>53</v>
      </c>
      <c r="C28" s="16" t="s">
        <v>8</v>
      </c>
      <c r="D28" s="28"/>
      <c r="E28" s="25"/>
      <c r="F28" s="25"/>
      <c r="G28" s="22"/>
      <c r="H28" s="22"/>
      <c r="I28" s="27"/>
      <c r="J28" s="22">
        <v>0.81956</v>
      </c>
      <c r="K28" s="22">
        <f>J28</f>
        <v>0.81956</v>
      </c>
      <c r="L28" s="35">
        <f t="shared" si="1"/>
        <v>1</v>
      </c>
      <c r="M28" s="22">
        <f t="shared" si="5"/>
        <v>0</v>
      </c>
    </row>
    <row r="29" spans="1:13" ht="12.75" customHeight="1">
      <c r="A29" s="9" t="s">
        <v>29</v>
      </c>
      <c r="B29" s="16" t="s">
        <v>6</v>
      </c>
      <c r="C29" s="16"/>
      <c r="D29" s="28"/>
      <c r="E29" s="25"/>
      <c r="F29" s="25"/>
      <c r="G29" s="22"/>
      <c r="H29" s="22"/>
      <c r="I29" s="27"/>
      <c r="J29" s="22">
        <f>J30</f>
        <v>59.6</v>
      </c>
      <c r="K29" s="22">
        <f>J29</f>
        <v>59.6</v>
      </c>
      <c r="L29" s="35">
        <f>K29/J29</f>
        <v>1</v>
      </c>
      <c r="M29" s="22">
        <f t="shared" si="5"/>
        <v>0</v>
      </c>
    </row>
    <row r="30" spans="1:13" ht="24" customHeight="1">
      <c r="A30" s="9" t="s">
        <v>44</v>
      </c>
      <c r="B30" s="16" t="s">
        <v>6</v>
      </c>
      <c r="C30" s="16" t="s">
        <v>8</v>
      </c>
      <c r="D30" s="28"/>
      <c r="E30" s="25"/>
      <c r="F30" s="25"/>
      <c r="G30" s="22"/>
      <c r="H30" s="22"/>
      <c r="I30" s="27"/>
      <c r="J30" s="22">
        <v>59.6</v>
      </c>
      <c r="K30" s="22">
        <f>J30</f>
        <v>59.6</v>
      </c>
      <c r="L30" s="35">
        <f>K30/J30</f>
        <v>1</v>
      </c>
      <c r="M30" s="22">
        <f t="shared" si="5"/>
        <v>0</v>
      </c>
    </row>
    <row r="31" spans="1:13" ht="42" customHeight="1">
      <c r="A31" s="10" t="s">
        <v>28</v>
      </c>
      <c r="B31" s="16" t="s">
        <v>15</v>
      </c>
      <c r="C31" s="16"/>
      <c r="D31" s="26" t="e">
        <f>D32</f>
        <v>#REF!</v>
      </c>
      <c r="E31" s="22" t="e">
        <f>E32</f>
        <v>#REF!</v>
      </c>
      <c r="F31" s="22"/>
      <c r="G31" s="22"/>
      <c r="H31" s="22"/>
      <c r="I31" s="29"/>
      <c r="J31" s="22">
        <f>J32</f>
        <v>20405.064</v>
      </c>
      <c r="K31" s="22">
        <f>K32</f>
        <v>20394.75129</v>
      </c>
      <c r="L31" s="35">
        <f>K31/J31</f>
        <v>0.9994946004580041</v>
      </c>
      <c r="M31" s="22">
        <f t="shared" si="5"/>
        <v>10.312709999998333</v>
      </c>
    </row>
    <row r="32" spans="1:13" ht="43.5" customHeight="1">
      <c r="A32" s="10" t="s">
        <v>38</v>
      </c>
      <c r="B32" s="16" t="s">
        <v>15</v>
      </c>
      <c r="C32" s="16" t="s">
        <v>9</v>
      </c>
      <c r="D32" s="26" t="e">
        <f>#REF!</f>
        <v>#REF!</v>
      </c>
      <c r="E32" s="22" t="e">
        <f>#REF!</f>
        <v>#REF!</v>
      </c>
      <c r="F32" s="22"/>
      <c r="G32" s="22"/>
      <c r="H32" s="22"/>
      <c r="I32" s="29"/>
      <c r="J32" s="22">
        <v>20405.064</v>
      </c>
      <c r="K32" s="22">
        <v>20394.75129</v>
      </c>
      <c r="L32" s="35">
        <f>K32/J32</f>
        <v>0.9994946004580041</v>
      </c>
      <c r="M32" s="22">
        <f t="shared" si="5"/>
        <v>10.312709999998333</v>
      </c>
    </row>
    <row r="33" spans="1:13" ht="14.25" customHeight="1">
      <c r="A33" s="13" t="s">
        <v>42</v>
      </c>
      <c r="B33" s="14"/>
      <c r="C33" s="14"/>
      <c r="D33" s="21" t="e">
        <f aca="true" t="shared" si="6" ref="D33:K33">D34+D36+D39</f>
        <v>#REF!</v>
      </c>
      <c r="E33" s="21" t="e">
        <f t="shared" si="6"/>
        <v>#REF!</v>
      </c>
      <c r="F33" s="21" t="e">
        <f t="shared" si="6"/>
        <v>#REF!</v>
      </c>
      <c r="G33" s="21" t="e">
        <f t="shared" si="6"/>
        <v>#REF!</v>
      </c>
      <c r="H33" s="21" t="e">
        <f t="shared" si="6"/>
        <v>#REF!</v>
      </c>
      <c r="I33" s="21" t="e">
        <f t="shared" si="6"/>
        <v>#REF!</v>
      </c>
      <c r="J33" s="21">
        <f t="shared" si="6"/>
        <v>15299.697230000002</v>
      </c>
      <c r="K33" s="21">
        <f t="shared" si="6"/>
        <v>14843.111579999999</v>
      </c>
      <c r="L33" s="34">
        <f aca="true" t="shared" si="7" ref="L33:L42">K33/J33</f>
        <v>0.9701572100979411</v>
      </c>
      <c r="M33" s="21">
        <f t="shared" si="5"/>
        <v>456.5856500000027</v>
      </c>
    </row>
    <row r="34" spans="1:13" ht="13.5" customHeight="1">
      <c r="A34" s="8" t="s">
        <v>3</v>
      </c>
      <c r="B34" s="14" t="s">
        <v>5</v>
      </c>
      <c r="C34" s="14"/>
      <c r="D34" s="22" t="e">
        <f aca="true" t="shared" si="8" ref="D34:K34">D35</f>
        <v>#REF!</v>
      </c>
      <c r="E34" s="22" t="e">
        <f t="shared" si="8"/>
        <v>#REF!</v>
      </c>
      <c r="F34" s="22" t="e">
        <f t="shared" si="8"/>
        <v>#REF!</v>
      </c>
      <c r="G34" s="22" t="e">
        <f t="shared" si="8"/>
        <v>#REF!</v>
      </c>
      <c r="H34" s="22" t="e">
        <f t="shared" si="8"/>
        <v>#REF!</v>
      </c>
      <c r="I34" s="22" t="e">
        <f t="shared" si="8"/>
        <v>#REF!</v>
      </c>
      <c r="J34" s="22">
        <f t="shared" si="8"/>
        <v>13753.9223</v>
      </c>
      <c r="K34" s="22">
        <f t="shared" si="8"/>
        <v>13338.35292</v>
      </c>
      <c r="L34" s="35">
        <f t="shared" si="7"/>
        <v>0.9697853913279705</v>
      </c>
      <c r="M34" s="22">
        <f t="shared" si="5"/>
        <v>415.5693800000008</v>
      </c>
    </row>
    <row r="35" spans="1:13" ht="16.5" customHeight="1">
      <c r="A35" s="9" t="s">
        <v>17</v>
      </c>
      <c r="B35" s="15" t="s">
        <v>5</v>
      </c>
      <c r="C35" s="15" t="s">
        <v>14</v>
      </c>
      <c r="D35" s="22" t="e">
        <f>#REF!+#REF!+#REF!+#REF!+#REF!</f>
        <v>#REF!</v>
      </c>
      <c r="E35" s="22" t="e">
        <f>#REF!+#REF!+#REF!+#REF!+#REF!</f>
        <v>#REF!</v>
      </c>
      <c r="F35" s="22" t="e">
        <f>#REF!+#REF!+#REF!+#REF!+#REF!</f>
        <v>#REF!</v>
      </c>
      <c r="G35" s="22" t="e">
        <f>#REF!+#REF!+#REF!+#REF!+#REF!</f>
        <v>#REF!</v>
      </c>
      <c r="H35" s="22" t="e">
        <f>#REF!+#REF!+#REF!+#REF!+#REF!</f>
        <v>#REF!</v>
      </c>
      <c r="I35" s="22" t="e">
        <f>#REF!+#REF!+#REF!+#REF!+#REF!</f>
        <v>#REF!</v>
      </c>
      <c r="J35" s="22">
        <v>13753.9223</v>
      </c>
      <c r="K35" s="22">
        <v>13338.35292</v>
      </c>
      <c r="L35" s="35">
        <f t="shared" si="7"/>
        <v>0.9697853913279705</v>
      </c>
      <c r="M35" s="22">
        <f t="shared" si="5"/>
        <v>415.5693800000008</v>
      </c>
    </row>
    <row r="36" spans="1:13" ht="17.25" customHeight="1">
      <c r="A36" s="9" t="s">
        <v>25</v>
      </c>
      <c r="B36" s="15" t="s">
        <v>7</v>
      </c>
      <c r="C36" s="15"/>
      <c r="D36" s="22" t="e">
        <f aca="true" t="shared" si="9" ref="D36:I36">D38+D37</f>
        <v>#REF!</v>
      </c>
      <c r="E36" s="22" t="e">
        <f t="shared" si="9"/>
        <v>#REF!</v>
      </c>
      <c r="F36" s="22" t="e">
        <f t="shared" si="9"/>
        <v>#REF!</v>
      </c>
      <c r="G36" s="22" t="e">
        <f t="shared" si="9"/>
        <v>#REF!</v>
      </c>
      <c r="H36" s="22" t="e">
        <f t="shared" si="9"/>
        <v>#REF!</v>
      </c>
      <c r="I36" s="22" t="e">
        <f t="shared" si="9"/>
        <v>#REF!</v>
      </c>
      <c r="J36" s="22">
        <f>J37+J38</f>
        <v>1083.49212</v>
      </c>
      <c r="K36" s="22">
        <f>K37+K38</f>
        <v>1042.52325</v>
      </c>
      <c r="L36" s="35">
        <f t="shared" si="7"/>
        <v>0.962188123712427</v>
      </c>
      <c r="M36" s="22">
        <f t="shared" si="5"/>
        <v>40.96887000000015</v>
      </c>
    </row>
    <row r="37" spans="1:13" ht="17.25" customHeight="1">
      <c r="A37" s="9" t="s">
        <v>43</v>
      </c>
      <c r="B37" s="15" t="s">
        <v>7</v>
      </c>
      <c r="C37" s="15" t="s">
        <v>5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2">
        <v>32.2</v>
      </c>
      <c r="K37" s="22">
        <f>J37</f>
        <v>32.2</v>
      </c>
      <c r="L37" s="35">
        <f t="shared" si="7"/>
        <v>1</v>
      </c>
      <c r="M37" s="22">
        <f aca="true" t="shared" si="10" ref="M37:M42">J37-K37</f>
        <v>0</v>
      </c>
    </row>
    <row r="38" spans="1:13" ht="15.75" customHeight="1">
      <c r="A38" s="9" t="s">
        <v>12</v>
      </c>
      <c r="B38" s="15" t="s">
        <v>7</v>
      </c>
      <c r="C38" s="15" t="s">
        <v>11</v>
      </c>
      <c r="D38" s="22" t="e">
        <f>#REF!+#REF!</f>
        <v>#REF!</v>
      </c>
      <c r="E38" s="22" t="e">
        <f>#REF!+#REF!</f>
        <v>#REF!</v>
      </c>
      <c r="F38" s="22" t="e">
        <f>#REF!+#REF!</f>
        <v>#REF!</v>
      </c>
      <c r="G38" s="22" t="e">
        <f>#REF!+#REF!</f>
        <v>#REF!</v>
      </c>
      <c r="H38" s="22" t="e">
        <f>#REF!+#REF!</f>
        <v>#REF!</v>
      </c>
      <c r="I38" s="22" t="e">
        <f>#REF!+#REF!</f>
        <v>#REF!</v>
      </c>
      <c r="J38" s="22">
        <v>1051.29212</v>
      </c>
      <c r="K38" s="22">
        <v>1010.32325</v>
      </c>
      <c r="L38" s="35">
        <f t="shared" si="7"/>
        <v>0.9610299847011123</v>
      </c>
      <c r="M38" s="22">
        <f t="shared" si="10"/>
        <v>40.96887000000004</v>
      </c>
    </row>
    <row r="39" spans="1:13" ht="14.25" customHeight="1">
      <c r="A39" s="12" t="s">
        <v>29</v>
      </c>
      <c r="B39" s="16" t="s">
        <v>6</v>
      </c>
      <c r="C39" s="16"/>
      <c r="D39" s="30" t="e">
        <f aca="true" t="shared" si="11" ref="D39:K39">D41+D40</f>
        <v>#REF!</v>
      </c>
      <c r="E39" s="30" t="e">
        <f t="shared" si="11"/>
        <v>#REF!</v>
      </c>
      <c r="F39" s="30" t="e">
        <f t="shared" si="11"/>
        <v>#REF!</v>
      </c>
      <c r="G39" s="30" t="e">
        <f t="shared" si="11"/>
        <v>#REF!</v>
      </c>
      <c r="H39" s="30" t="e">
        <f t="shared" si="11"/>
        <v>#REF!</v>
      </c>
      <c r="I39" s="30" t="e">
        <f t="shared" si="11"/>
        <v>#REF!</v>
      </c>
      <c r="J39" s="30">
        <f>J41+J40</f>
        <v>462.28281</v>
      </c>
      <c r="K39" s="30">
        <f t="shared" si="11"/>
        <v>462.23541</v>
      </c>
      <c r="L39" s="35">
        <f t="shared" si="7"/>
        <v>0.9998974653632481</v>
      </c>
      <c r="M39" s="22">
        <f t="shared" si="10"/>
        <v>0.0473999999999819</v>
      </c>
    </row>
    <row r="40" spans="1:13" ht="24" customHeight="1">
      <c r="A40" s="9" t="s">
        <v>44</v>
      </c>
      <c r="B40" s="16" t="s">
        <v>6</v>
      </c>
      <c r="C40" s="16" t="s">
        <v>8</v>
      </c>
      <c r="D40" s="26"/>
      <c r="E40" s="22"/>
      <c r="F40" s="25"/>
      <c r="G40" s="22"/>
      <c r="H40" s="22"/>
      <c r="I40" s="27"/>
      <c r="J40" s="22">
        <v>12</v>
      </c>
      <c r="K40" s="22">
        <v>12</v>
      </c>
      <c r="L40" s="35">
        <f t="shared" si="7"/>
        <v>1</v>
      </c>
      <c r="M40" s="22">
        <f t="shared" si="10"/>
        <v>0</v>
      </c>
    </row>
    <row r="41" spans="1:13" ht="13.5" customHeight="1">
      <c r="A41" s="8" t="s">
        <v>20</v>
      </c>
      <c r="B41" s="16" t="s">
        <v>6</v>
      </c>
      <c r="C41" s="16" t="s">
        <v>6</v>
      </c>
      <c r="D41" s="23" t="e">
        <f>D10+#REF!</f>
        <v>#REF!</v>
      </c>
      <c r="E41" s="21" t="e">
        <f>E10+#REF!</f>
        <v>#REF!</v>
      </c>
      <c r="F41" s="21" t="e">
        <f>F10+#REF!</f>
        <v>#REF!</v>
      </c>
      <c r="G41" s="21" t="e">
        <f>G10+#REF!</f>
        <v>#REF!</v>
      </c>
      <c r="H41" s="21" t="e">
        <f>H10+#REF!</f>
        <v>#REF!</v>
      </c>
      <c r="I41" s="24" t="e">
        <f>I10+#REF!</f>
        <v>#REF!</v>
      </c>
      <c r="J41" s="22">
        <v>450.28281</v>
      </c>
      <c r="K41" s="22">
        <v>450.23541</v>
      </c>
      <c r="L41" s="35">
        <f t="shared" si="7"/>
        <v>0.9998947328235782</v>
      </c>
      <c r="M41" s="22">
        <f t="shared" si="10"/>
        <v>0.0473999999999819</v>
      </c>
    </row>
    <row r="42" spans="1:13" ht="22.5">
      <c r="A42" s="7" t="s">
        <v>2</v>
      </c>
      <c r="B42" s="1"/>
      <c r="C42" s="1"/>
      <c r="D42" s="31" t="e">
        <f aca="true" t="shared" si="12" ref="D42:K42">D9+D33</f>
        <v>#REF!</v>
      </c>
      <c r="E42" s="31" t="e">
        <f t="shared" si="12"/>
        <v>#REF!</v>
      </c>
      <c r="F42" s="31" t="e">
        <f t="shared" si="12"/>
        <v>#REF!</v>
      </c>
      <c r="G42" s="31" t="e">
        <f t="shared" si="12"/>
        <v>#REF!</v>
      </c>
      <c r="H42" s="31" t="e">
        <f t="shared" si="12"/>
        <v>#REF!</v>
      </c>
      <c r="I42" s="31" t="e">
        <f t="shared" si="12"/>
        <v>#REF!</v>
      </c>
      <c r="J42" s="31">
        <f t="shared" si="12"/>
        <v>60779.53336</v>
      </c>
      <c r="K42" s="31">
        <f t="shared" si="12"/>
        <v>58110.20153</v>
      </c>
      <c r="L42" s="36">
        <f t="shared" si="7"/>
        <v>0.956081732082584</v>
      </c>
      <c r="M42" s="31">
        <f t="shared" si="10"/>
        <v>2669.331830000003</v>
      </c>
    </row>
  </sheetData>
  <sheetProtection/>
  <mergeCells count="8">
    <mergeCell ref="A6:A7"/>
    <mergeCell ref="B6:B7"/>
    <mergeCell ref="C6:C7"/>
    <mergeCell ref="J1:M1"/>
    <mergeCell ref="J2:M2"/>
    <mergeCell ref="J3:M3"/>
    <mergeCell ref="J6:M6"/>
    <mergeCell ref="A5:M5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2019-04-19T05:25:45Z</cp:lastPrinted>
  <dcterms:created xsi:type="dcterms:W3CDTF">1996-10-08T23:32:33Z</dcterms:created>
  <dcterms:modified xsi:type="dcterms:W3CDTF">2019-04-24T04:31:24Z</dcterms:modified>
  <cp:category/>
  <cp:version/>
  <cp:contentType/>
  <cp:contentStatus/>
</cp:coreProperties>
</file>