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20-201 целевые" sheetId="1" r:id="rId1"/>
  </sheets>
  <definedNames/>
  <calcPr fullCalcOnLoad="1"/>
</workbook>
</file>

<file path=xl/sharedStrings.xml><?xml version="1.0" encoding="utf-8"?>
<sst xmlns="http://schemas.openxmlformats.org/spreadsheetml/2006/main" count="279" uniqueCount="131">
  <si>
    <t>Целевая статья раздела</t>
  </si>
  <si>
    <t>Вид расхода</t>
  </si>
  <si>
    <t>Всего по МО сельское поселение Каркатеевы</t>
  </si>
  <si>
    <t>Резервный фонд</t>
  </si>
  <si>
    <t xml:space="preserve">Наименование </t>
  </si>
  <si>
    <t>в том числе расходы, осуществляемые за счет субвенций из федерального и окружного бюджета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</si>
  <si>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</si>
  <si>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</si>
  <si>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</si>
  <si>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</si>
  <si>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Глава муниципального самоуправления</t>
  </si>
  <si>
    <t>Резервные средства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</si>
  <si>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</si>
  <si>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Непрограммная деятельность</t>
  </si>
  <si>
    <t>Программная деятельность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</si>
  <si>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</si>
  <si>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</si>
  <si>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</si>
  <si>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</si>
  <si>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</si>
  <si>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</si>
  <si>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</si>
  <si>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</si>
  <si>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</si>
  <si>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Иные межбюджетные ассигнования</t>
  </si>
  <si>
    <t>50.1.00.02030</t>
  </si>
  <si>
    <t>50.0.00.20940</t>
  </si>
  <si>
    <t>50.0.00.51180</t>
  </si>
  <si>
    <t>50.0.00.00000</t>
  </si>
  <si>
    <t>Субсидии на создание условий для деятельности народных дружин</t>
  </si>
  <si>
    <t>04.0.01.99990</t>
  </si>
  <si>
    <t>09.0.01.99990</t>
  </si>
  <si>
    <t>11.0.01.99990</t>
  </si>
  <si>
    <t>к решению Совета депутатов</t>
  </si>
  <si>
    <t>50.0.00.09900</t>
  </si>
  <si>
    <t>Условно-утвержденные расходы</t>
  </si>
  <si>
    <t>Иные бюджетные ассигнования</t>
  </si>
  <si>
    <t>Специальные расходы</t>
  </si>
  <si>
    <t>2020 год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</si>
  <si>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</si>
  <si>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10.0.01.99990</t>
  </si>
  <si>
    <t>Социальное обеспечение и иные выплаты населению</t>
  </si>
  <si>
    <t>Иные выплаты населению</t>
  </si>
  <si>
    <t>01.0.00.00000</t>
  </si>
  <si>
    <t>Основное мероприятие " Содержание и ремонт автомобильных дорог"</t>
  </si>
  <si>
    <t>01.0.01.00000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</si>
  <si>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</si>
  <si>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02.0.0000000</t>
  </si>
  <si>
    <t>Основное мероприятие "Профилактики экстремизма, терроризма"</t>
  </si>
  <si>
    <t>02.0.01.00000</t>
  </si>
  <si>
    <t>02.0.01.99990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</si>
  <si>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2018-2021 годы"</t>
  </si>
  <si>
    <t>03.0.00.00000</t>
  </si>
  <si>
    <t>Основное мероприятие "Профилактика правонарушений"</t>
  </si>
  <si>
    <t>03.0.01.00000</t>
  </si>
  <si>
    <t>03.0.01.82300</t>
  </si>
  <si>
    <t>Создание условий для деятельности народных дружин (cофинансирование)</t>
  </si>
  <si>
    <t>03.0.01.S2300</t>
  </si>
  <si>
    <t>04.0.00.00000</t>
  </si>
  <si>
    <t>Основное мероприятие "Приобретение и сопровождение программного обеспечения, оборудования"</t>
  </si>
  <si>
    <t>04.0.01.00000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</si>
  <si>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</si>
  <si>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05.0.00.00000</t>
  </si>
  <si>
    <t>Основное мероприятие "Повышение уровня благоустройства территорий общего пользования"</t>
  </si>
  <si>
    <t>05.0.02.00000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</si>
  <si>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</si>
  <si>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05.0.02.99990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</si>
  <si>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</si>
  <si>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06.0.00.00000</t>
  </si>
  <si>
    <t>Основное мероприятие "Повышение квалификации муниципальных служащих"</t>
  </si>
  <si>
    <t>06.0.01.00000</t>
  </si>
  <si>
    <t>Расходы на обеспечение функций органов местного самоуправления (местное самоуправление)</t>
  </si>
  <si>
    <t>06.0.01.02040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</si>
  <si>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</si>
  <si>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</si>
  <si>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</si>
  <si>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</si>
  <si>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Основное мероприятие "Организация отдыха детей, подростков, молодежи"</t>
  </si>
  <si>
    <t>07.0.02.00000</t>
  </si>
  <si>
    <t>07.0.02.99990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</si>
  <si>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</si>
  <si>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08.0.00.00000</t>
  </si>
  <si>
    <t>Основное мероприятие "Содержание и ремонт муниципального имущества"</t>
  </si>
  <si>
    <t>08.0.01.00000</t>
  </si>
  <si>
    <t>08.0.01.99990</t>
  </si>
  <si>
    <t>Основное мероприятие "Техническая инвентаризация и паспортизация объектов"</t>
  </si>
  <si>
    <t>08.0.02.99990</t>
  </si>
  <si>
    <t>09.0.00.00000</t>
  </si>
  <si>
    <t>Основное мероприятие "Создание условий для пожарной безопасности"</t>
  </si>
  <si>
    <t>09.0.01.00000</t>
  </si>
  <si>
    <t>Муниципальная программа «Повышение эффективности 
бюджетных расходов сельского поселения Каркатеевы на 2018-2021 годы»</t>
  </si>
  <si>
    <t>10.0.00.00000</t>
  </si>
  <si>
    <t>Основное мероприятие "Составление проекта бюджета поселения, исполнение бюджета поселения, формирование отчетности"</t>
  </si>
  <si>
    <t>10.0.01.00000</t>
  </si>
  <si>
    <t>10.0.01.02040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</si>
  <si>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</si>
  <si>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11.0.00.00000</t>
  </si>
  <si>
    <t>Основное мероприятие "Повышение энергетической эффективности"</t>
  </si>
  <si>
    <t>11.0.01.00000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</si>
  <si>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</si>
  <si>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05.0.01.00000</t>
  </si>
  <si>
    <t>Основное мероприятие "Повышение уровня благоустройства дворовых территорий"</t>
  </si>
  <si>
    <t>05.0.01.99990</t>
  </si>
  <si>
    <t>Информационное освещение деятельности органов местного самоуправления и поддержка средств массовой информации</t>
  </si>
  <si>
    <t>10.0.01.20904</t>
  </si>
  <si>
    <t>01.0.01.20902</t>
  </si>
  <si>
    <t>Содержание автомобильных дорог</t>
  </si>
  <si>
    <t>Распределение бюджетных ассигнований по целевым статьям (муниципальным программам и программным направлениямдечтельности) видов расходов классификации расходов бюджета сельского поселения Каркатеевы на плановый период 2020-2021 годы</t>
  </si>
  <si>
    <t>2021 год</t>
  </si>
  <si>
    <t>12.0.00.00000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</si>
  <si>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</si>
  <si>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12.0.02.84290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</si>
  <si>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2019-2022 годы"</t>
  </si>
  <si>
    <t xml:space="preserve">Реализация мероприятий муниципальной программы «Организация летнего отдыха, оздоровления, трудозанятости детей, подростков и молодежи на 2019-2022 годы" 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</si>
  <si>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</si>
  <si>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</si>
  <si>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– 2021 годы"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</si>
  <si>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</si>
  <si>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</si>
  <si>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2019 – 2022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</si>
  <si>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</si>
  <si>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05.0.F2.00000</t>
  </si>
  <si>
    <t>05.0.F2.55550</t>
  </si>
  <si>
    <t>Основное мероприятие "Федеральный проект "Формирование комфортной городской среды"</t>
  </si>
  <si>
    <t>Утверждено (тыс. рублей)</t>
  </si>
  <si>
    <t xml:space="preserve">Утверждено (тыс. рублей) </t>
  </si>
  <si>
    <t>Реализация мероприятий муниципальной программы «Управление имуществом муниципального образования сельского поселения Каркатеевы на 2018-2021 годы»</t>
  </si>
  <si>
    <t>Приложение 5.1</t>
  </si>
  <si>
    <t>Уточнено (тыс. рублей)</t>
  </si>
  <si>
    <t>Уточненный бюджет (тыс. рублей)</t>
  </si>
  <si>
    <r>
      <t xml:space="preserve">от </t>
    </r>
    <r>
      <rPr>
        <u val="single"/>
        <sz val="13"/>
        <rFont val="Arial"/>
        <family val="2"/>
      </rPr>
      <t>23.04.2019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38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</si>
</sst>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91" fontId="4" fillId="0" borderId="12" xfId="0" applyNumberFormat="1" applyFont="1" applyBorder="1" applyAlignment="1">
      <alignment horizontal="center"/>
    </xf>
    <xf numFmtId="191" fontId="0" fillId="0" borderId="12" xfId="0" applyNumberFormat="1" applyFont="1" applyBorder="1" applyAlignment="1">
      <alignment horizontal="center" vertical="center"/>
    </xf>
    <xf numFmtId="191" fontId="0" fillId="0" borderId="12" xfId="0" applyNumberFormat="1" applyBorder="1" applyAlignment="1">
      <alignment/>
    </xf>
    <xf numFmtId="191" fontId="3" fillId="0" borderId="12" xfId="0" applyNumberFormat="1" applyFon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191" fontId="3" fillId="0" borderId="12" xfId="0" applyNumberFormat="1" applyFont="1" applyBorder="1" applyAlignment="1">
      <alignment/>
    </xf>
    <xf numFmtId="191" fontId="3" fillId="0" borderId="12" xfId="0" applyNumberFormat="1" applyFont="1" applyBorder="1" applyAlignment="1">
      <alignment horizontal="center"/>
    </xf>
    <xf numFmtId="191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"/>
  <sheetViews>
    <sheetView tabSelected="1" zoomScalePageLayoutView="0" workbookViewId="0" topLeftCell="A1">
      <selection activeCell="A117" sqref="A117"/>
    </sheetView>
  </sheetViews>
  <sheetFormatPr defaultColWidth="9.140625" defaultRowHeight="12.75"/>
  <cols>
    <col min="1" max="1" width="42.28125" style="0" customWidth="1"/>
    <col min="2" max="2" width="14.8515625" style="0" customWidth="1"/>
    <col min="3" max="3" width="6.00390625" style="0" customWidth="1"/>
    <col min="4" max="4" width="12.8515625" style="0" customWidth="1"/>
    <col min="5" max="5" width="13.7109375" style="0" customWidth="1"/>
    <col min="6" max="6" width="13.140625" style="0" customWidth="1"/>
    <col min="7" max="7" width="10.57421875" style="0" hidden="1" customWidth="1"/>
    <col min="8" max="8" width="11.28125" style="0" hidden="1" customWidth="1"/>
    <col min="9" max="9" width="0" style="0" hidden="1" customWidth="1"/>
    <col min="10" max="10" width="11.00390625" style="0" hidden="1" customWidth="1"/>
    <col min="11" max="11" width="12.00390625" style="0" hidden="1" customWidth="1"/>
    <col min="12" max="12" width="0" style="0" hidden="1" customWidth="1"/>
    <col min="14" max="14" width="10.28125" style="0" customWidth="1"/>
    <col min="15" max="15" width="12.28125" style="0" customWidth="1"/>
    <col min="16" max="16" width="13.00390625" style="0" customWidth="1"/>
    <col min="17" max="17" width="12.421875" style="0" customWidth="1"/>
    <col min="18" max="18" width="9.57421875" style="0" bestFit="1" customWidth="1"/>
    <col min="19" max="19" width="11.8515625" style="0" customWidth="1"/>
    <col min="20" max="20" width="15.00390625" style="0" customWidth="1"/>
    <col min="21" max="21" width="15.421875" style="0" customWidth="1"/>
    <col min="22" max="22" width="11.140625" style="0" customWidth="1"/>
    <col min="23" max="23" width="15.57421875" style="0" customWidth="1"/>
    <col min="24" max="24" width="13.28125" style="0" customWidth="1"/>
    <col min="25" max="26" width="12.8515625" style="0" customWidth="1"/>
    <col min="27" max="27" width="11.140625" style="0" customWidth="1"/>
  </cols>
  <sheetData>
    <row r="1" spans="5:25" ht="16.5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Y1" s="23" t="s">
        <v>127</v>
      </c>
    </row>
    <row r="2" spans="4:25" ht="16.5"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Y2" s="23" t="s">
        <v>33</v>
      </c>
    </row>
    <row r="3" spans="5:25" ht="16.5">
      <c r="E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Y3" s="23" t="s">
        <v>130</v>
      </c>
    </row>
    <row r="4" spans="5:19" ht="16.5">
      <c r="E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27" ht="39.75" customHeight="1">
      <c r="A5" s="49" t="s">
        <v>107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6" ht="12.75">
      <c r="A6" s="1"/>
      <c r="B6" s="1"/>
      <c r="C6" s="1"/>
      <c r="D6" s="2"/>
      <c r="E6" s="51"/>
      <c r="F6" s="51"/>
    </row>
    <row r="7" spans="1:27" ht="12.75" customHeight="1">
      <c r="A7" s="52" t="s">
        <v>4</v>
      </c>
      <c r="B7" s="52" t="s">
        <v>0</v>
      </c>
      <c r="C7" s="52" t="s">
        <v>1</v>
      </c>
      <c r="D7" s="46" t="s">
        <v>38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46" t="s">
        <v>108</v>
      </c>
      <c r="T7" s="47"/>
      <c r="U7" s="47"/>
      <c r="V7" s="47"/>
      <c r="W7" s="47"/>
      <c r="X7" s="47"/>
      <c r="Y7" s="47"/>
      <c r="Z7" s="47"/>
      <c r="AA7" s="48"/>
    </row>
    <row r="8" spans="1:27" ht="111.75" customHeight="1">
      <c r="A8" s="52"/>
      <c r="B8" s="52"/>
      <c r="C8" s="52"/>
      <c r="D8" s="7" t="s">
        <v>124</v>
      </c>
      <c r="E8" s="7" t="s">
        <v>8</v>
      </c>
      <c r="F8" s="7" t="s">
        <v>5</v>
      </c>
      <c r="G8" s="5" t="s">
        <v>6</v>
      </c>
      <c r="H8" s="3" t="s">
        <v>8</v>
      </c>
      <c r="I8" s="4" t="s">
        <v>5</v>
      </c>
      <c r="J8" s="3" t="s">
        <v>7</v>
      </c>
      <c r="K8" s="3" t="s">
        <v>8</v>
      </c>
      <c r="L8" s="4" t="s">
        <v>5</v>
      </c>
      <c r="M8" s="7" t="s">
        <v>128</v>
      </c>
      <c r="N8" s="7" t="s">
        <v>8</v>
      </c>
      <c r="O8" s="7" t="s">
        <v>5</v>
      </c>
      <c r="P8" s="7" t="s">
        <v>129</v>
      </c>
      <c r="Q8" s="7" t="s">
        <v>8</v>
      </c>
      <c r="R8" s="7" t="s">
        <v>5</v>
      </c>
      <c r="S8" s="7" t="s">
        <v>125</v>
      </c>
      <c r="T8" s="7" t="s">
        <v>8</v>
      </c>
      <c r="U8" s="7" t="s">
        <v>5</v>
      </c>
      <c r="V8" s="7" t="s">
        <v>128</v>
      </c>
      <c r="W8" s="7" t="s">
        <v>8</v>
      </c>
      <c r="X8" s="7" t="s">
        <v>5</v>
      </c>
      <c r="Y8" s="7" t="s">
        <v>129</v>
      </c>
      <c r="Z8" s="7" t="s">
        <v>8</v>
      </c>
      <c r="AA8" s="7" t="s">
        <v>5</v>
      </c>
    </row>
    <row r="9" spans="1:27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44">
        <v>13</v>
      </c>
      <c r="T9" s="44">
        <v>14</v>
      </c>
      <c r="U9" s="44">
        <v>15</v>
      </c>
      <c r="V9" s="44">
        <v>16</v>
      </c>
      <c r="W9" s="44">
        <v>17</v>
      </c>
      <c r="X9" s="44">
        <v>18</v>
      </c>
      <c r="Y9" s="44">
        <v>19</v>
      </c>
      <c r="Z9" s="44">
        <v>20</v>
      </c>
      <c r="AA9" s="44">
        <v>21</v>
      </c>
    </row>
    <row r="10" spans="1:27" ht="27" customHeight="1">
      <c r="A10" s="9" t="s">
        <v>2</v>
      </c>
      <c r="B10" s="10"/>
      <c r="C10" s="10"/>
      <c r="D10" s="24">
        <f>D11+D109</f>
        <v>25617.92455</v>
      </c>
      <c r="E10" s="24">
        <f aca="true" t="shared" si="0" ref="E10:AA10">E11+E109</f>
        <v>25432.92455</v>
      </c>
      <c r="F10" s="24">
        <f t="shared" si="0"/>
        <v>185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5383</v>
      </c>
      <c r="K10" s="24">
        <f t="shared" si="0"/>
        <v>5383</v>
      </c>
      <c r="L10" s="24">
        <f t="shared" si="0"/>
        <v>0</v>
      </c>
      <c r="M10" s="24">
        <f t="shared" si="0"/>
        <v>0.06293</v>
      </c>
      <c r="N10" s="24">
        <f t="shared" si="0"/>
        <v>0.06293</v>
      </c>
      <c r="O10" s="24">
        <f t="shared" si="0"/>
        <v>0</v>
      </c>
      <c r="P10" s="24">
        <f t="shared" si="0"/>
        <v>25617.98748</v>
      </c>
      <c r="Q10" s="24">
        <f t="shared" si="0"/>
        <v>25432.98748</v>
      </c>
      <c r="R10" s="24">
        <f t="shared" si="0"/>
        <v>185</v>
      </c>
      <c r="S10" s="24">
        <f t="shared" si="0"/>
        <v>25588.82306</v>
      </c>
      <c r="T10" s="24">
        <f t="shared" si="0"/>
        <v>25403.82306</v>
      </c>
      <c r="U10" s="24">
        <f t="shared" si="0"/>
        <v>185</v>
      </c>
      <c r="V10" s="24">
        <f t="shared" si="0"/>
        <v>0.06293</v>
      </c>
      <c r="W10" s="24">
        <f t="shared" si="0"/>
        <v>0.06293</v>
      </c>
      <c r="X10" s="24">
        <f t="shared" si="0"/>
        <v>0</v>
      </c>
      <c r="Y10" s="24">
        <f t="shared" si="0"/>
        <v>25588.88599</v>
      </c>
      <c r="Z10" s="24">
        <f t="shared" si="0"/>
        <v>25403.88599</v>
      </c>
      <c r="AA10" s="24">
        <f t="shared" si="0"/>
        <v>185</v>
      </c>
    </row>
    <row r="11" spans="1:27" ht="18" customHeight="1">
      <c r="A11" s="9" t="s">
        <v>14</v>
      </c>
      <c r="B11" s="10"/>
      <c r="C11" s="10"/>
      <c r="D11" s="24">
        <f>D12+D17+D22+D30+D35+D48+D55+D66+D74+D79+D100+D105</f>
        <v>22913.72455</v>
      </c>
      <c r="E11" s="24">
        <f aca="true" t="shared" si="1" ref="E11:AA11">E12+E17+E22+E30+E35+E48+E55+E66+E74+E79+E100+E105</f>
        <v>22913.72455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5383</v>
      </c>
      <c r="K11" s="24">
        <f t="shared" si="1"/>
        <v>5383</v>
      </c>
      <c r="L11" s="24">
        <f t="shared" si="1"/>
        <v>0</v>
      </c>
      <c r="M11" s="24">
        <f t="shared" si="1"/>
        <v>0.06293</v>
      </c>
      <c r="N11" s="24">
        <f t="shared" si="1"/>
        <v>0.06293</v>
      </c>
      <c r="O11" s="24">
        <f t="shared" si="1"/>
        <v>0</v>
      </c>
      <c r="P11" s="24">
        <f t="shared" si="1"/>
        <v>22913.78748</v>
      </c>
      <c r="Q11" s="24">
        <f t="shared" si="1"/>
        <v>22913.78748</v>
      </c>
      <c r="R11" s="24">
        <f t="shared" si="1"/>
        <v>0</v>
      </c>
      <c r="S11" s="24">
        <f t="shared" si="1"/>
        <v>22427.82306</v>
      </c>
      <c r="T11" s="24">
        <f t="shared" si="1"/>
        <v>22427.82306</v>
      </c>
      <c r="U11" s="24">
        <f t="shared" si="1"/>
        <v>0</v>
      </c>
      <c r="V11" s="24">
        <f t="shared" si="1"/>
        <v>0.06293</v>
      </c>
      <c r="W11" s="24">
        <f t="shared" si="1"/>
        <v>0.06293</v>
      </c>
      <c r="X11" s="24">
        <f t="shared" si="1"/>
        <v>0</v>
      </c>
      <c r="Y11" s="24">
        <f t="shared" si="1"/>
        <v>22427.88599</v>
      </c>
      <c r="Z11" s="24">
        <f t="shared" si="1"/>
        <v>22427.88599</v>
      </c>
      <c r="AA11" s="24">
        <f t="shared" si="1"/>
        <v>0</v>
      </c>
    </row>
    <row r="12" spans="1:27" ht="63" customHeight="1">
      <c r="A12" s="15" t="s">
        <v>115</v>
      </c>
      <c r="B12" s="16" t="s">
        <v>43</v>
      </c>
      <c r="C12" s="10"/>
      <c r="D12" s="25">
        <f>D13</f>
        <v>1550</v>
      </c>
      <c r="E12" s="25">
        <f>D12</f>
        <v>1550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>
        <f>D12</f>
        <v>1550</v>
      </c>
      <c r="Q12" s="25">
        <f>P12</f>
        <v>1550</v>
      </c>
      <c r="R12" s="25"/>
      <c r="S12" s="25">
        <f>S13</f>
        <v>1031.745</v>
      </c>
      <c r="T12" s="25">
        <f aca="true" t="shared" si="2" ref="S12:T15">T13</f>
        <v>1031.745</v>
      </c>
      <c r="U12" s="26"/>
      <c r="V12" s="36"/>
      <c r="W12" s="36"/>
      <c r="X12" s="36"/>
      <c r="Y12" s="28">
        <f>S12</f>
        <v>1031.745</v>
      </c>
      <c r="Z12" s="28">
        <f>Y12</f>
        <v>1031.745</v>
      </c>
      <c r="AA12" s="36"/>
    </row>
    <row r="13" spans="1:27" ht="27.75" customHeight="1">
      <c r="A13" s="15" t="s">
        <v>44</v>
      </c>
      <c r="B13" s="16" t="s">
        <v>45</v>
      </c>
      <c r="C13" s="10"/>
      <c r="D13" s="25">
        <f>D14</f>
        <v>1550</v>
      </c>
      <c r="E13" s="25">
        <f>D13</f>
        <v>1550</v>
      </c>
      <c r="F13" s="25"/>
      <c r="G13" s="25" t="e">
        <f>#REF!+#REF!+G14</f>
        <v>#REF!</v>
      </c>
      <c r="H13" s="25" t="e">
        <f>#REF!+#REF!+H14</f>
        <v>#REF!</v>
      </c>
      <c r="I13" s="25" t="e">
        <f>#REF!+#REF!+I14</f>
        <v>#REF!</v>
      </c>
      <c r="J13" s="25" t="e">
        <f>#REF!+#REF!+J14</f>
        <v>#REF!</v>
      </c>
      <c r="K13" s="25" t="e">
        <f>#REF!+#REF!+K14</f>
        <v>#REF!</v>
      </c>
      <c r="L13" s="25" t="e">
        <f>#REF!+#REF!+L14</f>
        <v>#REF!</v>
      </c>
      <c r="M13" s="25"/>
      <c r="N13" s="25"/>
      <c r="O13" s="25"/>
      <c r="P13" s="25">
        <f aca="true" t="shared" si="3" ref="P13:P76">D13</f>
        <v>1550</v>
      </c>
      <c r="Q13" s="25">
        <f aca="true" t="shared" si="4" ref="Q13:Q76">P13</f>
        <v>1550</v>
      </c>
      <c r="R13" s="25"/>
      <c r="S13" s="25">
        <f t="shared" si="2"/>
        <v>1031.745</v>
      </c>
      <c r="T13" s="25">
        <f t="shared" si="2"/>
        <v>1031.745</v>
      </c>
      <c r="U13" s="26"/>
      <c r="V13" s="36"/>
      <c r="W13" s="36"/>
      <c r="X13" s="36"/>
      <c r="Y13" s="28">
        <f aca="true" t="shared" si="5" ref="Y13:Y76">S13</f>
        <v>1031.745</v>
      </c>
      <c r="Z13" s="28">
        <f aca="true" t="shared" si="6" ref="Z13:Z76">Y13</f>
        <v>1031.745</v>
      </c>
      <c r="AA13" s="36"/>
    </row>
    <row r="14" spans="1:27" ht="18" customHeight="1">
      <c r="A14" s="15" t="s">
        <v>106</v>
      </c>
      <c r="B14" s="16" t="s">
        <v>105</v>
      </c>
      <c r="C14" s="12"/>
      <c r="D14" s="25">
        <f>D15</f>
        <v>1550</v>
      </c>
      <c r="E14" s="25">
        <f>E15</f>
        <v>1550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f t="shared" si="3"/>
        <v>1550</v>
      </c>
      <c r="Q14" s="25">
        <f t="shared" si="4"/>
        <v>1550</v>
      </c>
      <c r="R14" s="25"/>
      <c r="S14" s="25">
        <f t="shared" si="2"/>
        <v>1031.745</v>
      </c>
      <c r="T14" s="25">
        <f t="shared" si="2"/>
        <v>1031.745</v>
      </c>
      <c r="U14" s="26"/>
      <c r="V14" s="36"/>
      <c r="W14" s="36"/>
      <c r="X14" s="36"/>
      <c r="Y14" s="28">
        <f t="shared" si="5"/>
        <v>1031.745</v>
      </c>
      <c r="Z14" s="28">
        <f t="shared" si="6"/>
        <v>1031.745</v>
      </c>
      <c r="AA14" s="36"/>
    </row>
    <row r="15" spans="1:27" ht="26.25" customHeight="1">
      <c r="A15" s="14" t="s">
        <v>17</v>
      </c>
      <c r="B15" s="16" t="s">
        <v>105</v>
      </c>
      <c r="C15" s="12">
        <v>200</v>
      </c>
      <c r="D15" s="25">
        <f>D16</f>
        <v>1550</v>
      </c>
      <c r="E15" s="25">
        <f>E16</f>
        <v>1550</v>
      </c>
      <c r="F15" s="24"/>
      <c r="G15" s="27"/>
      <c r="H15" s="27"/>
      <c r="I15" s="27"/>
      <c r="J15" s="27"/>
      <c r="K15" s="27"/>
      <c r="L15" s="27"/>
      <c r="M15" s="27"/>
      <c r="N15" s="27"/>
      <c r="O15" s="27"/>
      <c r="P15" s="25">
        <f t="shared" si="3"/>
        <v>1550</v>
      </c>
      <c r="Q15" s="25">
        <f t="shared" si="4"/>
        <v>1550</v>
      </c>
      <c r="R15" s="27"/>
      <c r="S15" s="28">
        <f t="shared" si="2"/>
        <v>1031.745</v>
      </c>
      <c r="T15" s="28">
        <f t="shared" si="2"/>
        <v>1031.745</v>
      </c>
      <c r="U15" s="26"/>
      <c r="V15" s="36"/>
      <c r="W15" s="36"/>
      <c r="X15" s="36"/>
      <c r="Y15" s="28">
        <f t="shared" si="5"/>
        <v>1031.745</v>
      </c>
      <c r="Z15" s="28">
        <f t="shared" si="6"/>
        <v>1031.745</v>
      </c>
      <c r="AA15" s="36"/>
    </row>
    <row r="16" spans="1:27" ht="24.75" customHeight="1">
      <c r="A16" s="14" t="s">
        <v>18</v>
      </c>
      <c r="B16" s="16" t="s">
        <v>105</v>
      </c>
      <c r="C16" s="12">
        <v>240</v>
      </c>
      <c r="D16" s="25">
        <v>1550</v>
      </c>
      <c r="E16" s="25">
        <f>D16</f>
        <v>1550</v>
      </c>
      <c r="F16" s="24"/>
      <c r="G16" s="27"/>
      <c r="H16" s="27"/>
      <c r="I16" s="27"/>
      <c r="J16" s="27"/>
      <c r="K16" s="27"/>
      <c r="L16" s="27"/>
      <c r="M16" s="27"/>
      <c r="N16" s="27"/>
      <c r="O16" s="27"/>
      <c r="P16" s="25">
        <f t="shared" si="3"/>
        <v>1550</v>
      </c>
      <c r="Q16" s="25">
        <f t="shared" si="4"/>
        <v>1550</v>
      </c>
      <c r="R16" s="27"/>
      <c r="S16" s="28">
        <v>1031.745</v>
      </c>
      <c r="T16" s="28">
        <f>S16</f>
        <v>1031.745</v>
      </c>
      <c r="U16" s="26"/>
      <c r="V16" s="36"/>
      <c r="W16" s="36"/>
      <c r="X16" s="36"/>
      <c r="Y16" s="28">
        <f t="shared" si="5"/>
        <v>1031.745</v>
      </c>
      <c r="Z16" s="28">
        <f t="shared" si="6"/>
        <v>1031.745</v>
      </c>
      <c r="AA16" s="36"/>
    </row>
    <row r="17" spans="1:27" ht="78.75" customHeight="1">
      <c r="A17" s="14" t="s">
        <v>46</v>
      </c>
      <c r="B17" s="16" t="s">
        <v>47</v>
      </c>
      <c r="C17" s="12"/>
      <c r="D17" s="29">
        <f aca="true" t="shared" si="7" ref="D17:E20">D18</f>
        <v>128</v>
      </c>
      <c r="E17" s="29">
        <f t="shared" si="7"/>
        <v>128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5">
        <f t="shared" si="3"/>
        <v>128</v>
      </c>
      <c r="Q17" s="25">
        <f t="shared" si="4"/>
        <v>128</v>
      </c>
      <c r="R17" s="29"/>
      <c r="S17" s="29">
        <f aca="true" t="shared" si="8" ref="S17:T20">S18</f>
        <v>128</v>
      </c>
      <c r="T17" s="29">
        <f t="shared" si="8"/>
        <v>128</v>
      </c>
      <c r="U17" s="26"/>
      <c r="V17" s="36"/>
      <c r="W17" s="36"/>
      <c r="X17" s="36"/>
      <c r="Y17" s="28">
        <f t="shared" si="5"/>
        <v>128</v>
      </c>
      <c r="Z17" s="28">
        <f t="shared" si="6"/>
        <v>128</v>
      </c>
      <c r="AA17" s="36"/>
    </row>
    <row r="18" spans="1:27" ht="22.5" customHeight="1">
      <c r="A18" s="14" t="s">
        <v>48</v>
      </c>
      <c r="B18" s="16" t="s">
        <v>49</v>
      </c>
      <c r="C18" s="12"/>
      <c r="D18" s="29">
        <f t="shared" si="7"/>
        <v>128</v>
      </c>
      <c r="E18" s="25">
        <f t="shared" si="7"/>
        <v>128</v>
      </c>
      <c r="F18" s="24"/>
      <c r="G18" s="27"/>
      <c r="H18" s="27"/>
      <c r="I18" s="27"/>
      <c r="J18" s="27"/>
      <c r="K18" s="27"/>
      <c r="L18" s="27"/>
      <c r="M18" s="27"/>
      <c r="N18" s="27"/>
      <c r="O18" s="27"/>
      <c r="P18" s="25">
        <f t="shared" si="3"/>
        <v>128</v>
      </c>
      <c r="Q18" s="25">
        <f t="shared" si="4"/>
        <v>128</v>
      </c>
      <c r="R18" s="27"/>
      <c r="S18" s="28">
        <f t="shared" si="8"/>
        <v>128</v>
      </c>
      <c r="T18" s="28">
        <f t="shared" si="8"/>
        <v>128</v>
      </c>
      <c r="U18" s="26"/>
      <c r="V18" s="36"/>
      <c r="W18" s="36"/>
      <c r="X18" s="36"/>
      <c r="Y18" s="28">
        <f t="shared" si="5"/>
        <v>128</v>
      </c>
      <c r="Z18" s="28">
        <f t="shared" si="6"/>
        <v>128</v>
      </c>
      <c r="AA18" s="36"/>
    </row>
    <row r="19" spans="1:27" ht="77.25" customHeight="1">
      <c r="A19" s="11" t="s">
        <v>116</v>
      </c>
      <c r="B19" s="16" t="s">
        <v>50</v>
      </c>
      <c r="C19" s="12"/>
      <c r="D19" s="29">
        <f t="shared" si="7"/>
        <v>128</v>
      </c>
      <c r="E19" s="25">
        <f t="shared" si="7"/>
        <v>128</v>
      </c>
      <c r="F19" s="24"/>
      <c r="G19" s="27"/>
      <c r="H19" s="27"/>
      <c r="I19" s="27"/>
      <c r="J19" s="27"/>
      <c r="K19" s="27"/>
      <c r="L19" s="27"/>
      <c r="M19" s="27"/>
      <c r="N19" s="27"/>
      <c r="O19" s="27"/>
      <c r="P19" s="25">
        <f t="shared" si="3"/>
        <v>128</v>
      </c>
      <c r="Q19" s="25">
        <f t="shared" si="4"/>
        <v>128</v>
      </c>
      <c r="R19" s="27"/>
      <c r="S19" s="28">
        <f t="shared" si="8"/>
        <v>128</v>
      </c>
      <c r="T19" s="28">
        <f t="shared" si="8"/>
        <v>128</v>
      </c>
      <c r="U19" s="26"/>
      <c r="V19" s="36"/>
      <c r="W19" s="36"/>
      <c r="X19" s="36"/>
      <c r="Y19" s="28">
        <f t="shared" si="5"/>
        <v>128</v>
      </c>
      <c r="Z19" s="28">
        <f t="shared" si="6"/>
        <v>128</v>
      </c>
      <c r="AA19" s="36"/>
    </row>
    <row r="20" spans="1:27" ht="27" customHeight="1">
      <c r="A20" s="14" t="s">
        <v>17</v>
      </c>
      <c r="B20" s="16" t="s">
        <v>50</v>
      </c>
      <c r="C20" s="12">
        <v>200</v>
      </c>
      <c r="D20" s="29">
        <f t="shared" si="7"/>
        <v>128</v>
      </c>
      <c r="E20" s="29">
        <f t="shared" si="7"/>
        <v>128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5">
        <f t="shared" si="3"/>
        <v>128</v>
      </c>
      <c r="Q20" s="25">
        <f t="shared" si="4"/>
        <v>128</v>
      </c>
      <c r="R20" s="29"/>
      <c r="S20" s="29">
        <f t="shared" si="8"/>
        <v>128</v>
      </c>
      <c r="T20" s="29">
        <f t="shared" si="8"/>
        <v>128</v>
      </c>
      <c r="U20" s="26"/>
      <c r="V20" s="36"/>
      <c r="W20" s="36"/>
      <c r="X20" s="36"/>
      <c r="Y20" s="28">
        <f t="shared" si="5"/>
        <v>128</v>
      </c>
      <c r="Z20" s="28">
        <f t="shared" si="6"/>
        <v>128</v>
      </c>
      <c r="AA20" s="36"/>
    </row>
    <row r="21" spans="1:27" ht="24.75" customHeight="1">
      <c r="A21" s="14" t="s">
        <v>18</v>
      </c>
      <c r="B21" s="16" t="s">
        <v>50</v>
      </c>
      <c r="C21" s="12">
        <v>240</v>
      </c>
      <c r="D21" s="29">
        <v>128</v>
      </c>
      <c r="E21" s="25">
        <f>D21</f>
        <v>128</v>
      </c>
      <c r="F21" s="24"/>
      <c r="G21" s="27"/>
      <c r="H21" s="27"/>
      <c r="I21" s="27"/>
      <c r="J21" s="27"/>
      <c r="K21" s="27"/>
      <c r="L21" s="27"/>
      <c r="M21" s="27"/>
      <c r="N21" s="27"/>
      <c r="O21" s="27"/>
      <c r="P21" s="25">
        <f t="shared" si="3"/>
        <v>128</v>
      </c>
      <c r="Q21" s="25">
        <f t="shared" si="4"/>
        <v>128</v>
      </c>
      <c r="R21" s="27"/>
      <c r="S21" s="29">
        <v>128</v>
      </c>
      <c r="T21" s="25">
        <f>S21</f>
        <v>128</v>
      </c>
      <c r="U21" s="26"/>
      <c r="V21" s="36"/>
      <c r="W21" s="36"/>
      <c r="X21" s="36"/>
      <c r="Y21" s="28">
        <f t="shared" si="5"/>
        <v>128</v>
      </c>
      <c r="Z21" s="28">
        <f t="shared" si="6"/>
        <v>128</v>
      </c>
      <c r="AA21" s="36"/>
    </row>
    <row r="22" spans="1:27" ht="50.25" customHeight="1">
      <c r="A22" s="11" t="s">
        <v>51</v>
      </c>
      <c r="B22" s="16" t="s">
        <v>52</v>
      </c>
      <c r="C22" s="13"/>
      <c r="D22" s="29">
        <f>D23+D27</f>
        <v>30.62068</v>
      </c>
      <c r="E22" s="29">
        <f aca="true" t="shared" si="9" ref="E22:T22">E23+E27</f>
        <v>30.62068</v>
      </c>
      <c r="F22" s="29"/>
      <c r="G22" s="29">
        <f t="shared" si="9"/>
        <v>0</v>
      </c>
      <c r="H22" s="29">
        <f t="shared" si="9"/>
        <v>0</v>
      </c>
      <c r="I22" s="29">
        <f t="shared" si="9"/>
        <v>0</v>
      </c>
      <c r="J22" s="29">
        <f t="shared" si="9"/>
        <v>0</v>
      </c>
      <c r="K22" s="29">
        <f t="shared" si="9"/>
        <v>0</v>
      </c>
      <c r="L22" s="29">
        <f t="shared" si="9"/>
        <v>0</v>
      </c>
      <c r="M22" s="29"/>
      <c r="N22" s="29"/>
      <c r="O22" s="29"/>
      <c r="P22" s="25">
        <f t="shared" si="3"/>
        <v>30.62068</v>
      </c>
      <c r="Q22" s="25">
        <f t="shared" si="4"/>
        <v>30.62068</v>
      </c>
      <c r="R22" s="29"/>
      <c r="S22" s="29">
        <f t="shared" si="9"/>
        <v>30.62068</v>
      </c>
      <c r="T22" s="29">
        <f t="shared" si="9"/>
        <v>30.62068</v>
      </c>
      <c r="U22" s="26"/>
      <c r="V22" s="36"/>
      <c r="W22" s="36"/>
      <c r="X22" s="36"/>
      <c r="Y22" s="28">
        <f t="shared" si="5"/>
        <v>30.62068</v>
      </c>
      <c r="Z22" s="28">
        <f t="shared" si="6"/>
        <v>30.62068</v>
      </c>
      <c r="AA22" s="36"/>
    </row>
    <row r="23" spans="1:27" ht="26.25" customHeight="1">
      <c r="A23" s="11" t="s">
        <v>53</v>
      </c>
      <c r="B23" s="16" t="s">
        <v>54</v>
      </c>
      <c r="C23" s="13"/>
      <c r="D23" s="29">
        <f aca="true" t="shared" si="10" ref="D23:E25">D24</f>
        <v>15.31034</v>
      </c>
      <c r="E23" s="29">
        <f t="shared" si="10"/>
        <v>15.31034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5">
        <f t="shared" si="3"/>
        <v>15.31034</v>
      </c>
      <c r="Q23" s="25">
        <f t="shared" si="4"/>
        <v>15.31034</v>
      </c>
      <c r="R23" s="29"/>
      <c r="S23" s="29">
        <f aca="true" t="shared" si="11" ref="S23:T25">S24</f>
        <v>15.31034</v>
      </c>
      <c r="T23" s="29">
        <f t="shared" si="11"/>
        <v>15.31034</v>
      </c>
      <c r="U23" s="26"/>
      <c r="V23" s="36"/>
      <c r="W23" s="36"/>
      <c r="X23" s="36"/>
      <c r="Y23" s="28">
        <f t="shared" si="5"/>
        <v>15.31034</v>
      </c>
      <c r="Z23" s="28">
        <f t="shared" si="6"/>
        <v>15.31034</v>
      </c>
      <c r="AA23" s="36"/>
    </row>
    <row r="24" spans="1:27" ht="27.75" customHeight="1">
      <c r="A24" s="14" t="s">
        <v>29</v>
      </c>
      <c r="B24" s="16" t="s">
        <v>55</v>
      </c>
      <c r="C24" s="13"/>
      <c r="D24" s="29">
        <f t="shared" si="10"/>
        <v>15.31034</v>
      </c>
      <c r="E24" s="25">
        <f t="shared" si="10"/>
        <v>15.31034</v>
      </c>
      <c r="F24" s="24"/>
      <c r="G24" s="27"/>
      <c r="H24" s="27"/>
      <c r="I24" s="27"/>
      <c r="J24" s="27"/>
      <c r="K24" s="27"/>
      <c r="L24" s="27"/>
      <c r="M24" s="27"/>
      <c r="N24" s="27"/>
      <c r="O24" s="27"/>
      <c r="P24" s="25">
        <f t="shared" si="3"/>
        <v>15.31034</v>
      </c>
      <c r="Q24" s="25">
        <f t="shared" si="4"/>
        <v>15.31034</v>
      </c>
      <c r="R24" s="27"/>
      <c r="S24" s="29">
        <f t="shared" si="11"/>
        <v>15.31034</v>
      </c>
      <c r="T24" s="25">
        <f t="shared" si="11"/>
        <v>15.31034</v>
      </c>
      <c r="U24" s="26"/>
      <c r="V24" s="36"/>
      <c r="W24" s="36"/>
      <c r="X24" s="36"/>
      <c r="Y24" s="28">
        <f t="shared" si="5"/>
        <v>15.31034</v>
      </c>
      <c r="Z24" s="28">
        <f t="shared" si="6"/>
        <v>15.31034</v>
      </c>
      <c r="AA24" s="36"/>
    </row>
    <row r="25" spans="1:27" ht="60.75" customHeight="1">
      <c r="A25" s="14" t="s">
        <v>15</v>
      </c>
      <c r="B25" s="16" t="s">
        <v>55</v>
      </c>
      <c r="C25" s="12">
        <v>100</v>
      </c>
      <c r="D25" s="29">
        <f t="shared" si="10"/>
        <v>15.31034</v>
      </c>
      <c r="E25" s="25">
        <f t="shared" si="10"/>
        <v>15.31034</v>
      </c>
      <c r="F25" s="24"/>
      <c r="G25" s="27"/>
      <c r="H25" s="27"/>
      <c r="I25" s="27"/>
      <c r="J25" s="27"/>
      <c r="K25" s="27"/>
      <c r="L25" s="27"/>
      <c r="M25" s="27"/>
      <c r="N25" s="27"/>
      <c r="O25" s="27"/>
      <c r="P25" s="25">
        <f t="shared" si="3"/>
        <v>15.31034</v>
      </c>
      <c r="Q25" s="25">
        <f t="shared" si="4"/>
        <v>15.31034</v>
      </c>
      <c r="R25" s="27"/>
      <c r="S25" s="29">
        <f t="shared" si="11"/>
        <v>15.31034</v>
      </c>
      <c r="T25" s="25">
        <f t="shared" si="11"/>
        <v>15.31034</v>
      </c>
      <c r="U25" s="26"/>
      <c r="V25" s="36"/>
      <c r="W25" s="36"/>
      <c r="X25" s="36"/>
      <c r="Y25" s="28">
        <f t="shared" si="5"/>
        <v>15.31034</v>
      </c>
      <c r="Z25" s="28">
        <f t="shared" si="6"/>
        <v>15.31034</v>
      </c>
      <c r="AA25" s="36"/>
    </row>
    <row r="26" spans="1:27" ht="24.75" customHeight="1">
      <c r="A26" s="14" t="s">
        <v>16</v>
      </c>
      <c r="B26" s="16" t="s">
        <v>55</v>
      </c>
      <c r="C26" s="12">
        <v>120</v>
      </c>
      <c r="D26" s="29">
        <v>15.31034</v>
      </c>
      <c r="E26" s="25">
        <f>D26</f>
        <v>15.31034</v>
      </c>
      <c r="F26" s="24"/>
      <c r="G26" s="27"/>
      <c r="H26" s="27"/>
      <c r="I26" s="27"/>
      <c r="J26" s="27"/>
      <c r="K26" s="27"/>
      <c r="L26" s="27"/>
      <c r="M26" s="27"/>
      <c r="N26" s="27"/>
      <c r="O26" s="27"/>
      <c r="P26" s="25">
        <f t="shared" si="3"/>
        <v>15.31034</v>
      </c>
      <c r="Q26" s="25">
        <f t="shared" si="4"/>
        <v>15.31034</v>
      </c>
      <c r="R26" s="27"/>
      <c r="S26" s="29">
        <v>15.31034</v>
      </c>
      <c r="T26" s="25">
        <f>S26</f>
        <v>15.31034</v>
      </c>
      <c r="U26" s="26"/>
      <c r="V26" s="36"/>
      <c r="W26" s="36"/>
      <c r="X26" s="36"/>
      <c r="Y26" s="28">
        <f t="shared" si="5"/>
        <v>15.31034</v>
      </c>
      <c r="Z26" s="28">
        <f t="shared" si="6"/>
        <v>15.31034</v>
      </c>
      <c r="AA26" s="36"/>
    </row>
    <row r="27" spans="1:27" ht="28.5" customHeight="1">
      <c r="A27" s="14" t="s">
        <v>56</v>
      </c>
      <c r="B27" s="16" t="s">
        <v>57</v>
      </c>
      <c r="C27" s="13"/>
      <c r="D27" s="29">
        <f>D28</f>
        <v>15.31034</v>
      </c>
      <c r="E27" s="25">
        <f>E28</f>
        <v>15.31034</v>
      </c>
      <c r="F27" s="24"/>
      <c r="G27" s="27"/>
      <c r="H27" s="27"/>
      <c r="I27" s="27"/>
      <c r="J27" s="27"/>
      <c r="K27" s="27"/>
      <c r="L27" s="27"/>
      <c r="M27" s="27"/>
      <c r="N27" s="27"/>
      <c r="O27" s="27"/>
      <c r="P27" s="25">
        <f t="shared" si="3"/>
        <v>15.31034</v>
      </c>
      <c r="Q27" s="25">
        <f t="shared" si="4"/>
        <v>15.31034</v>
      </c>
      <c r="R27" s="27"/>
      <c r="S27" s="29">
        <f>S28</f>
        <v>15.31034</v>
      </c>
      <c r="T27" s="25">
        <f>T28</f>
        <v>15.31034</v>
      </c>
      <c r="U27" s="26"/>
      <c r="V27" s="36"/>
      <c r="W27" s="36"/>
      <c r="X27" s="36"/>
      <c r="Y27" s="28">
        <f t="shared" si="5"/>
        <v>15.31034</v>
      </c>
      <c r="Z27" s="28">
        <f t="shared" si="6"/>
        <v>15.31034</v>
      </c>
      <c r="AA27" s="36"/>
    </row>
    <row r="28" spans="1:27" ht="63.75" customHeight="1">
      <c r="A28" s="14" t="s">
        <v>15</v>
      </c>
      <c r="B28" s="16" t="s">
        <v>57</v>
      </c>
      <c r="C28" s="12">
        <v>100</v>
      </c>
      <c r="D28" s="29">
        <f>D29</f>
        <v>15.31034</v>
      </c>
      <c r="E28" s="25">
        <f>E29</f>
        <v>15.31034</v>
      </c>
      <c r="F28" s="24"/>
      <c r="G28" s="27"/>
      <c r="H28" s="27"/>
      <c r="I28" s="27"/>
      <c r="J28" s="27"/>
      <c r="K28" s="27"/>
      <c r="L28" s="27"/>
      <c r="M28" s="27"/>
      <c r="N28" s="27"/>
      <c r="O28" s="27"/>
      <c r="P28" s="25">
        <f t="shared" si="3"/>
        <v>15.31034</v>
      </c>
      <c r="Q28" s="25">
        <f t="shared" si="4"/>
        <v>15.31034</v>
      </c>
      <c r="R28" s="27"/>
      <c r="S28" s="29">
        <f>S29</f>
        <v>15.31034</v>
      </c>
      <c r="T28" s="25">
        <f>T29</f>
        <v>15.31034</v>
      </c>
      <c r="U28" s="26"/>
      <c r="V28" s="36"/>
      <c r="W28" s="36"/>
      <c r="X28" s="36"/>
      <c r="Y28" s="28">
        <f t="shared" si="5"/>
        <v>15.31034</v>
      </c>
      <c r="Z28" s="28">
        <f t="shared" si="6"/>
        <v>15.31034</v>
      </c>
      <c r="AA28" s="36"/>
    </row>
    <row r="29" spans="1:27" ht="24.75" customHeight="1">
      <c r="A29" s="14" t="s">
        <v>16</v>
      </c>
      <c r="B29" s="16" t="s">
        <v>57</v>
      </c>
      <c r="C29" s="12">
        <v>120</v>
      </c>
      <c r="D29" s="29">
        <v>15.31034</v>
      </c>
      <c r="E29" s="29">
        <f>D29</f>
        <v>15.31034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5">
        <f t="shared" si="3"/>
        <v>15.31034</v>
      </c>
      <c r="Q29" s="25">
        <f t="shared" si="4"/>
        <v>15.31034</v>
      </c>
      <c r="R29" s="29"/>
      <c r="S29" s="29">
        <v>15.31034</v>
      </c>
      <c r="T29" s="29">
        <f>S29</f>
        <v>15.31034</v>
      </c>
      <c r="U29" s="26"/>
      <c r="V29" s="36"/>
      <c r="W29" s="36"/>
      <c r="X29" s="36"/>
      <c r="Y29" s="28">
        <f t="shared" si="5"/>
        <v>15.31034</v>
      </c>
      <c r="Z29" s="28">
        <f t="shared" si="6"/>
        <v>15.31034</v>
      </c>
      <c r="AA29" s="36"/>
    </row>
    <row r="30" spans="1:27" ht="51.75" customHeight="1">
      <c r="A30" s="14" t="s">
        <v>114</v>
      </c>
      <c r="B30" s="16" t="s">
        <v>58</v>
      </c>
      <c r="C30" s="16"/>
      <c r="D30" s="25">
        <f aca="true" t="shared" si="12" ref="D30:E33">D31</f>
        <v>554.3</v>
      </c>
      <c r="E30" s="25">
        <f t="shared" si="12"/>
        <v>554.3</v>
      </c>
      <c r="F30" s="25"/>
      <c r="G30" s="30"/>
      <c r="H30" s="30"/>
      <c r="I30" s="30"/>
      <c r="J30" s="27"/>
      <c r="K30" s="27"/>
      <c r="L30" s="30"/>
      <c r="M30" s="30"/>
      <c r="N30" s="30"/>
      <c r="O30" s="30"/>
      <c r="P30" s="25">
        <f t="shared" si="3"/>
        <v>554.3</v>
      </c>
      <c r="Q30" s="25">
        <f t="shared" si="4"/>
        <v>554.3</v>
      </c>
      <c r="R30" s="30"/>
      <c r="S30" s="25">
        <f aca="true" t="shared" si="13" ref="S30:T33">S31</f>
        <v>126.47</v>
      </c>
      <c r="T30" s="25">
        <f t="shared" si="13"/>
        <v>126.47</v>
      </c>
      <c r="U30" s="26"/>
      <c r="V30" s="36"/>
      <c r="W30" s="36"/>
      <c r="X30" s="36"/>
      <c r="Y30" s="28">
        <f t="shared" si="5"/>
        <v>126.47</v>
      </c>
      <c r="Z30" s="28">
        <f t="shared" si="6"/>
        <v>126.47</v>
      </c>
      <c r="AA30" s="36"/>
    </row>
    <row r="31" spans="1:27" ht="38.25" customHeight="1">
      <c r="A31" s="33" t="s">
        <v>59</v>
      </c>
      <c r="B31" s="16" t="s">
        <v>60</v>
      </c>
      <c r="C31" s="16"/>
      <c r="D31" s="25">
        <f t="shared" si="12"/>
        <v>554.3</v>
      </c>
      <c r="E31" s="25">
        <f t="shared" si="12"/>
        <v>554.3</v>
      </c>
      <c r="F31" s="25"/>
      <c r="G31" s="30"/>
      <c r="H31" s="30"/>
      <c r="I31" s="30"/>
      <c r="J31" s="27"/>
      <c r="K31" s="27"/>
      <c r="L31" s="30"/>
      <c r="M31" s="30"/>
      <c r="N31" s="30"/>
      <c r="O31" s="30"/>
      <c r="P31" s="25">
        <f t="shared" si="3"/>
        <v>554.3</v>
      </c>
      <c r="Q31" s="25">
        <f t="shared" si="4"/>
        <v>554.3</v>
      </c>
      <c r="R31" s="30"/>
      <c r="S31" s="25">
        <f t="shared" si="13"/>
        <v>126.47</v>
      </c>
      <c r="T31" s="25">
        <f t="shared" si="13"/>
        <v>126.47</v>
      </c>
      <c r="U31" s="26"/>
      <c r="V31" s="36"/>
      <c r="W31" s="36"/>
      <c r="X31" s="36"/>
      <c r="Y31" s="28">
        <f t="shared" si="5"/>
        <v>126.47</v>
      </c>
      <c r="Z31" s="28">
        <f t="shared" si="6"/>
        <v>126.47</v>
      </c>
      <c r="AA31" s="36"/>
    </row>
    <row r="32" spans="1:27" ht="62.25" customHeight="1">
      <c r="A32" s="14" t="s">
        <v>117</v>
      </c>
      <c r="B32" s="34" t="s">
        <v>30</v>
      </c>
      <c r="C32" s="16"/>
      <c r="D32" s="25">
        <f t="shared" si="12"/>
        <v>554.3</v>
      </c>
      <c r="E32" s="25">
        <f t="shared" si="12"/>
        <v>554.3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>
        <f t="shared" si="3"/>
        <v>554.3</v>
      </c>
      <c r="Q32" s="25">
        <f t="shared" si="4"/>
        <v>554.3</v>
      </c>
      <c r="R32" s="25"/>
      <c r="S32" s="25">
        <f t="shared" si="13"/>
        <v>126.47</v>
      </c>
      <c r="T32" s="25">
        <f t="shared" si="13"/>
        <v>126.47</v>
      </c>
      <c r="U32" s="26"/>
      <c r="V32" s="36"/>
      <c r="W32" s="36"/>
      <c r="X32" s="36"/>
      <c r="Y32" s="28">
        <f t="shared" si="5"/>
        <v>126.47</v>
      </c>
      <c r="Z32" s="28">
        <f t="shared" si="6"/>
        <v>126.47</v>
      </c>
      <c r="AA32" s="36"/>
    </row>
    <row r="33" spans="1:27" ht="28.5" customHeight="1">
      <c r="A33" s="14" t="s">
        <v>17</v>
      </c>
      <c r="B33" s="34" t="s">
        <v>30</v>
      </c>
      <c r="C33" s="16" t="s">
        <v>21</v>
      </c>
      <c r="D33" s="25">
        <f t="shared" si="12"/>
        <v>554.3</v>
      </c>
      <c r="E33" s="25">
        <f t="shared" si="12"/>
        <v>554.3</v>
      </c>
      <c r="F33" s="25"/>
      <c r="G33" s="27"/>
      <c r="H33" s="27"/>
      <c r="I33" s="27"/>
      <c r="J33" s="27"/>
      <c r="K33" s="27"/>
      <c r="L33" s="30"/>
      <c r="M33" s="30"/>
      <c r="N33" s="30"/>
      <c r="O33" s="30"/>
      <c r="P33" s="25">
        <f t="shared" si="3"/>
        <v>554.3</v>
      </c>
      <c r="Q33" s="25">
        <f t="shared" si="4"/>
        <v>554.3</v>
      </c>
      <c r="R33" s="30"/>
      <c r="S33" s="25">
        <f t="shared" si="13"/>
        <v>126.47</v>
      </c>
      <c r="T33" s="25">
        <f t="shared" si="13"/>
        <v>126.47</v>
      </c>
      <c r="U33" s="26"/>
      <c r="V33" s="36"/>
      <c r="W33" s="36"/>
      <c r="X33" s="36"/>
      <c r="Y33" s="28">
        <f t="shared" si="5"/>
        <v>126.47</v>
      </c>
      <c r="Z33" s="28">
        <f t="shared" si="6"/>
        <v>126.47</v>
      </c>
      <c r="AA33" s="36"/>
    </row>
    <row r="34" spans="1:27" ht="24.75" customHeight="1">
      <c r="A34" s="14" t="s">
        <v>18</v>
      </c>
      <c r="B34" s="34" t="s">
        <v>30</v>
      </c>
      <c r="C34" s="16" t="s">
        <v>22</v>
      </c>
      <c r="D34" s="25">
        <v>554.3</v>
      </c>
      <c r="E34" s="25">
        <f>D34</f>
        <v>554.3</v>
      </c>
      <c r="F34" s="25"/>
      <c r="G34" s="27"/>
      <c r="H34" s="27"/>
      <c r="I34" s="27"/>
      <c r="J34" s="27"/>
      <c r="K34" s="27"/>
      <c r="L34" s="30"/>
      <c r="M34" s="30"/>
      <c r="N34" s="30"/>
      <c r="O34" s="30"/>
      <c r="P34" s="25">
        <f t="shared" si="3"/>
        <v>554.3</v>
      </c>
      <c r="Q34" s="25">
        <f t="shared" si="4"/>
        <v>554.3</v>
      </c>
      <c r="R34" s="30"/>
      <c r="S34" s="25">
        <v>126.47</v>
      </c>
      <c r="T34" s="25">
        <f>S34</f>
        <v>126.47</v>
      </c>
      <c r="U34" s="26"/>
      <c r="V34" s="36"/>
      <c r="W34" s="36"/>
      <c r="X34" s="36"/>
      <c r="Y34" s="28">
        <f t="shared" si="5"/>
        <v>126.47</v>
      </c>
      <c r="Z34" s="28">
        <f t="shared" si="6"/>
        <v>126.47</v>
      </c>
      <c r="AA34" s="36"/>
    </row>
    <row r="35" spans="1:27" ht="57.75" customHeight="1">
      <c r="A35" s="14" t="s">
        <v>61</v>
      </c>
      <c r="B35" s="16" t="s">
        <v>62</v>
      </c>
      <c r="C35" s="16"/>
      <c r="D35" s="25">
        <f>D36+D40+D44</f>
        <v>4103.44901</v>
      </c>
      <c r="E35" s="25">
        <f aca="true" t="shared" si="14" ref="E35:T35">E36+E40+E44</f>
        <v>4103.44901</v>
      </c>
      <c r="F35" s="25"/>
      <c r="G35" s="25">
        <f t="shared" si="14"/>
        <v>0</v>
      </c>
      <c r="H35" s="25">
        <f t="shared" si="14"/>
        <v>0</v>
      </c>
      <c r="I35" s="25">
        <f t="shared" si="14"/>
        <v>0</v>
      </c>
      <c r="J35" s="25">
        <f t="shared" si="14"/>
        <v>0</v>
      </c>
      <c r="K35" s="25">
        <f t="shared" si="14"/>
        <v>0</v>
      </c>
      <c r="L35" s="25">
        <f t="shared" si="14"/>
        <v>0</v>
      </c>
      <c r="M35" s="25"/>
      <c r="N35" s="25"/>
      <c r="O35" s="25"/>
      <c r="P35" s="25">
        <f t="shared" si="3"/>
        <v>4103.44901</v>
      </c>
      <c r="Q35" s="25">
        <f t="shared" si="4"/>
        <v>4103.44901</v>
      </c>
      <c r="R35" s="25"/>
      <c r="S35" s="25">
        <f t="shared" si="14"/>
        <v>2140.00752</v>
      </c>
      <c r="T35" s="25">
        <f t="shared" si="14"/>
        <v>2140.00752</v>
      </c>
      <c r="U35" s="26"/>
      <c r="V35" s="36"/>
      <c r="W35" s="36"/>
      <c r="X35" s="36"/>
      <c r="Y35" s="28">
        <f t="shared" si="5"/>
        <v>2140.00752</v>
      </c>
      <c r="Z35" s="28">
        <f t="shared" si="6"/>
        <v>2140.00752</v>
      </c>
      <c r="AA35" s="36"/>
    </row>
    <row r="36" spans="1:27" ht="26.25" customHeight="1">
      <c r="A36" s="14" t="s">
        <v>101</v>
      </c>
      <c r="B36" s="16" t="s">
        <v>100</v>
      </c>
      <c r="C36" s="16"/>
      <c r="D36" s="25">
        <f>D37</f>
        <v>800</v>
      </c>
      <c r="E36" s="25">
        <f aca="true" t="shared" si="15" ref="E36:T36">E37</f>
        <v>800</v>
      </c>
      <c r="F36" s="25"/>
      <c r="G36" s="25">
        <f t="shared" si="15"/>
        <v>0</v>
      </c>
      <c r="H36" s="25">
        <f t="shared" si="15"/>
        <v>0</v>
      </c>
      <c r="I36" s="25">
        <f t="shared" si="15"/>
        <v>0</v>
      </c>
      <c r="J36" s="25">
        <f t="shared" si="15"/>
        <v>0</v>
      </c>
      <c r="K36" s="25">
        <f t="shared" si="15"/>
        <v>0</v>
      </c>
      <c r="L36" s="25">
        <f t="shared" si="15"/>
        <v>0</v>
      </c>
      <c r="M36" s="25"/>
      <c r="N36" s="25"/>
      <c r="O36" s="25"/>
      <c r="P36" s="25">
        <f t="shared" si="3"/>
        <v>800</v>
      </c>
      <c r="Q36" s="25">
        <f t="shared" si="4"/>
        <v>800</v>
      </c>
      <c r="R36" s="25"/>
      <c r="S36" s="25">
        <f t="shared" si="15"/>
        <v>0</v>
      </c>
      <c r="T36" s="25">
        <f t="shared" si="15"/>
        <v>0</v>
      </c>
      <c r="U36" s="26"/>
      <c r="V36" s="36"/>
      <c r="W36" s="36"/>
      <c r="X36" s="36"/>
      <c r="Y36" s="28">
        <f t="shared" si="5"/>
        <v>0</v>
      </c>
      <c r="Z36" s="28">
        <f t="shared" si="6"/>
        <v>0</v>
      </c>
      <c r="AA36" s="36"/>
    </row>
    <row r="37" spans="1:27" ht="62.25" customHeight="1">
      <c r="A37" s="35" t="s">
        <v>65</v>
      </c>
      <c r="B37" s="16" t="s">
        <v>102</v>
      </c>
      <c r="C37" s="16"/>
      <c r="D37" s="25">
        <f>D38</f>
        <v>800</v>
      </c>
      <c r="E37" s="25">
        <f>E38</f>
        <v>800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>
        <f t="shared" si="3"/>
        <v>800</v>
      </c>
      <c r="Q37" s="25">
        <f t="shared" si="4"/>
        <v>800</v>
      </c>
      <c r="R37" s="25"/>
      <c r="S37" s="25">
        <f>S38</f>
        <v>0</v>
      </c>
      <c r="T37" s="25">
        <f>T38</f>
        <v>0</v>
      </c>
      <c r="U37" s="26"/>
      <c r="V37" s="36"/>
      <c r="W37" s="36"/>
      <c r="X37" s="36"/>
      <c r="Y37" s="28">
        <f t="shared" si="5"/>
        <v>0</v>
      </c>
      <c r="Z37" s="28">
        <f t="shared" si="6"/>
        <v>0</v>
      </c>
      <c r="AA37" s="36"/>
    </row>
    <row r="38" spans="1:27" ht="26.25" customHeight="1">
      <c r="A38" s="14" t="s">
        <v>17</v>
      </c>
      <c r="B38" s="16" t="s">
        <v>102</v>
      </c>
      <c r="C38" s="16" t="s">
        <v>21</v>
      </c>
      <c r="D38" s="25">
        <f>D39</f>
        <v>800</v>
      </c>
      <c r="E38" s="25">
        <f>E39</f>
        <v>800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>
        <f t="shared" si="3"/>
        <v>800</v>
      </c>
      <c r="Q38" s="25">
        <f t="shared" si="4"/>
        <v>800</v>
      </c>
      <c r="R38" s="25"/>
      <c r="S38" s="25">
        <f>S39</f>
        <v>0</v>
      </c>
      <c r="T38" s="25">
        <f>T39</f>
        <v>0</v>
      </c>
      <c r="U38" s="26"/>
      <c r="V38" s="36"/>
      <c r="W38" s="36"/>
      <c r="X38" s="36"/>
      <c r="Y38" s="28">
        <f t="shared" si="5"/>
        <v>0</v>
      </c>
      <c r="Z38" s="28">
        <f t="shared" si="6"/>
        <v>0</v>
      </c>
      <c r="AA38" s="36"/>
    </row>
    <row r="39" spans="1:27" ht="28.5" customHeight="1">
      <c r="A39" s="14" t="s">
        <v>18</v>
      </c>
      <c r="B39" s="16" t="s">
        <v>102</v>
      </c>
      <c r="C39" s="16" t="s">
        <v>22</v>
      </c>
      <c r="D39" s="25">
        <v>800</v>
      </c>
      <c r="E39" s="25">
        <f>D39</f>
        <v>800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>
        <f t="shared" si="3"/>
        <v>800</v>
      </c>
      <c r="Q39" s="25">
        <f t="shared" si="4"/>
        <v>800</v>
      </c>
      <c r="R39" s="25"/>
      <c r="S39" s="25">
        <v>0</v>
      </c>
      <c r="T39" s="25">
        <f>S39</f>
        <v>0</v>
      </c>
      <c r="U39" s="26"/>
      <c r="V39" s="36"/>
      <c r="W39" s="36"/>
      <c r="X39" s="36"/>
      <c r="Y39" s="28">
        <f t="shared" si="5"/>
        <v>0</v>
      </c>
      <c r="Z39" s="28">
        <f t="shared" si="6"/>
        <v>0</v>
      </c>
      <c r="AA39" s="36"/>
    </row>
    <row r="40" spans="1:27" ht="48.75" customHeight="1">
      <c r="A40" s="14" t="s">
        <v>61</v>
      </c>
      <c r="B40" s="16" t="s">
        <v>121</v>
      </c>
      <c r="C40" s="16"/>
      <c r="D40" s="25">
        <f>D41</f>
        <v>306.89802</v>
      </c>
      <c r="E40" s="25">
        <f aca="true" t="shared" si="16" ref="E40:T40">E41</f>
        <v>306.89802</v>
      </c>
      <c r="F40" s="25"/>
      <c r="G40" s="25">
        <f t="shared" si="16"/>
        <v>0</v>
      </c>
      <c r="H40" s="25">
        <f t="shared" si="16"/>
        <v>0</v>
      </c>
      <c r="I40" s="25">
        <f t="shared" si="16"/>
        <v>0</v>
      </c>
      <c r="J40" s="25">
        <f t="shared" si="16"/>
        <v>0</v>
      </c>
      <c r="K40" s="25">
        <f t="shared" si="16"/>
        <v>0</v>
      </c>
      <c r="L40" s="25">
        <f t="shared" si="16"/>
        <v>0</v>
      </c>
      <c r="M40" s="25"/>
      <c r="N40" s="25"/>
      <c r="O40" s="25"/>
      <c r="P40" s="25">
        <f t="shared" si="3"/>
        <v>306.89802</v>
      </c>
      <c r="Q40" s="25">
        <f t="shared" si="4"/>
        <v>306.89802</v>
      </c>
      <c r="R40" s="25"/>
      <c r="S40" s="25">
        <f t="shared" si="16"/>
        <v>248.89504</v>
      </c>
      <c r="T40" s="25">
        <f t="shared" si="16"/>
        <v>248.89504</v>
      </c>
      <c r="U40" s="26"/>
      <c r="V40" s="36"/>
      <c r="W40" s="36"/>
      <c r="X40" s="36"/>
      <c r="Y40" s="28">
        <f t="shared" si="5"/>
        <v>248.89504</v>
      </c>
      <c r="Z40" s="28">
        <f t="shared" si="6"/>
        <v>248.89504</v>
      </c>
      <c r="AA40" s="36"/>
    </row>
    <row r="41" spans="1:27" ht="27" customHeight="1">
      <c r="A41" s="14" t="s">
        <v>123</v>
      </c>
      <c r="B41" s="16" t="s">
        <v>122</v>
      </c>
      <c r="C41" s="16"/>
      <c r="D41" s="25">
        <f>D42</f>
        <v>306.89802</v>
      </c>
      <c r="E41" s="25">
        <f>E42</f>
        <v>306.89802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>
        <f t="shared" si="3"/>
        <v>306.89802</v>
      </c>
      <c r="Q41" s="25">
        <f t="shared" si="4"/>
        <v>306.89802</v>
      </c>
      <c r="R41" s="25"/>
      <c r="S41" s="25">
        <f>S42</f>
        <v>248.89504</v>
      </c>
      <c r="T41" s="25">
        <f>T42</f>
        <v>248.89504</v>
      </c>
      <c r="U41" s="26"/>
      <c r="V41" s="36"/>
      <c r="W41" s="36"/>
      <c r="X41" s="36"/>
      <c r="Y41" s="28">
        <f t="shared" si="5"/>
        <v>248.89504</v>
      </c>
      <c r="Z41" s="28">
        <f t="shared" si="6"/>
        <v>248.89504</v>
      </c>
      <c r="AA41" s="36"/>
    </row>
    <row r="42" spans="1:27" ht="25.5" customHeight="1">
      <c r="A42" s="14" t="s">
        <v>17</v>
      </c>
      <c r="B42" s="16" t="s">
        <v>122</v>
      </c>
      <c r="C42" s="16" t="s">
        <v>21</v>
      </c>
      <c r="D42" s="25">
        <f>D43</f>
        <v>306.89802</v>
      </c>
      <c r="E42" s="25">
        <f>E43</f>
        <v>306.89802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f t="shared" si="3"/>
        <v>306.89802</v>
      </c>
      <c r="Q42" s="25">
        <f t="shared" si="4"/>
        <v>306.89802</v>
      </c>
      <c r="R42" s="25"/>
      <c r="S42" s="25">
        <f>S43</f>
        <v>248.89504</v>
      </c>
      <c r="T42" s="25">
        <f>T43</f>
        <v>248.89504</v>
      </c>
      <c r="U42" s="26"/>
      <c r="V42" s="36"/>
      <c r="W42" s="36"/>
      <c r="X42" s="36"/>
      <c r="Y42" s="28">
        <f t="shared" si="5"/>
        <v>248.89504</v>
      </c>
      <c r="Z42" s="28">
        <f t="shared" si="6"/>
        <v>248.89504</v>
      </c>
      <c r="AA42" s="36"/>
    </row>
    <row r="43" spans="1:27" ht="27.75" customHeight="1">
      <c r="A43" s="14" t="s">
        <v>18</v>
      </c>
      <c r="B43" s="16" t="s">
        <v>122</v>
      </c>
      <c r="C43" s="16" t="s">
        <v>22</v>
      </c>
      <c r="D43" s="25">
        <f>153.44901*2</f>
        <v>306.89802</v>
      </c>
      <c r="E43" s="25">
        <f>D43</f>
        <v>306.89802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f t="shared" si="3"/>
        <v>306.89802</v>
      </c>
      <c r="Q43" s="25">
        <f t="shared" si="4"/>
        <v>306.89802</v>
      </c>
      <c r="R43" s="25"/>
      <c r="S43" s="25">
        <f>62.22376*4</f>
        <v>248.89504</v>
      </c>
      <c r="T43" s="25">
        <f>S43</f>
        <v>248.89504</v>
      </c>
      <c r="U43" s="26"/>
      <c r="V43" s="36"/>
      <c r="W43" s="36"/>
      <c r="X43" s="36"/>
      <c r="Y43" s="28">
        <f t="shared" si="5"/>
        <v>248.89504</v>
      </c>
      <c r="Z43" s="28">
        <f t="shared" si="6"/>
        <v>248.89504</v>
      </c>
      <c r="AA43" s="36"/>
    </row>
    <row r="44" spans="1:27" ht="39" customHeight="1">
      <c r="A44" s="14" t="s">
        <v>63</v>
      </c>
      <c r="B44" s="16" t="s">
        <v>64</v>
      </c>
      <c r="C44" s="16"/>
      <c r="D44" s="25">
        <f>D45</f>
        <v>2996.55099</v>
      </c>
      <c r="E44" s="25">
        <f aca="true" t="shared" si="17" ref="E44:T44">E45</f>
        <v>2996.55099</v>
      </c>
      <c r="F44" s="25"/>
      <c r="G44" s="25">
        <f t="shared" si="17"/>
        <v>0</v>
      </c>
      <c r="H44" s="25">
        <f t="shared" si="17"/>
        <v>0</v>
      </c>
      <c r="I44" s="25">
        <f t="shared" si="17"/>
        <v>0</v>
      </c>
      <c r="J44" s="25">
        <f t="shared" si="17"/>
        <v>0</v>
      </c>
      <c r="K44" s="25">
        <f t="shared" si="17"/>
        <v>0</v>
      </c>
      <c r="L44" s="25">
        <f t="shared" si="17"/>
        <v>0</v>
      </c>
      <c r="M44" s="25"/>
      <c r="N44" s="25"/>
      <c r="O44" s="25"/>
      <c r="P44" s="25">
        <f t="shared" si="3"/>
        <v>2996.55099</v>
      </c>
      <c r="Q44" s="25">
        <f t="shared" si="4"/>
        <v>2996.55099</v>
      </c>
      <c r="R44" s="25"/>
      <c r="S44" s="25">
        <f t="shared" si="17"/>
        <v>1891.11248</v>
      </c>
      <c r="T44" s="25">
        <f t="shared" si="17"/>
        <v>1891.11248</v>
      </c>
      <c r="U44" s="26"/>
      <c r="V44" s="36"/>
      <c r="W44" s="36"/>
      <c r="X44" s="36"/>
      <c r="Y44" s="28">
        <f t="shared" si="5"/>
        <v>1891.11248</v>
      </c>
      <c r="Z44" s="28">
        <f t="shared" si="6"/>
        <v>1891.11248</v>
      </c>
      <c r="AA44" s="36"/>
    </row>
    <row r="45" spans="1:27" ht="67.5" customHeight="1">
      <c r="A45" s="35" t="s">
        <v>65</v>
      </c>
      <c r="B45" s="16" t="s">
        <v>66</v>
      </c>
      <c r="C45" s="16"/>
      <c r="D45" s="25">
        <f>D46</f>
        <v>2996.55099</v>
      </c>
      <c r="E45" s="25">
        <f>E46</f>
        <v>2996.55099</v>
      </c>
      <c r="F45" s="24"/>
      <c r="G45" s="30"/>
      <c r="H45" s="30"/>
      <c r="I45" s="30"/>
      <c r="J45" s="27"/>
      <c r="K45" s="27"/>
      <c r="L45" s="30"/>
      <c r="M45" s="30"/>
      <c r="N45" s="30"/>
      <c r="O45" s="30"/>
      <c r="P45" s="25">
        <f t="shared" si="3"/>
        <v>2996.55099</v>
      </c>
      <c r="Q45" s="25">
        <f t="shared" si="4"/>
        <v>2996.55099</v>
      </c>
      <c r="R45" s="30"/>
      <c r="S45" s="25">
        <f>S46</f>
        <v>1891.11248</v>
      </c>
      <c r="T45" s="25">
        <f>T46</f>
        <v>1891.11248</v>
      </c>
      <c r="U45" s="26"/>
      <c r="V45" s="36"/>
      <c r="W45" s="36"/>
      <c r="X45" s="36"/>
      <c r="Y45" s="28">
        <f t="shared" si="5"/>
        <v>1891.11248</v>
      </c>
      <c r="Z45" s="28">
        <f t="shared" si="6"/>
        <v>1891.11248</v>
      </c>
      <c r="AA45" s="36"/>
    </row>
    <row r="46" spans="1:27" ht="24.75" customHeight="1">
      <c r="A46" s="14" t="s">
        <v>17</v>
      </c>
      <c r="B46" s="16" t="s">
        <v>66</v>
      </c>
      <c r="C46" s="16" t="s">
        <v>21</v>
      </c>
      <c r="D46" s="25">
        <f>D47</f>
        <v>2996.55099</v>
      </c>
      <c r="E46" s="25">
        <f>E47</f>
        <v>2996.55099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f t="shared" si="3"/>
        <v>2996.55099</v>
      </c>
      <c r="Q46" s="25">
        <f t="shared" si="4"/>
        <v>2996.55099</v>
      </c>
      <c r="R46" s="25"/>
      <c r="S46" s="25">
        <f>S47</f>
        <v>1891.11248</v>
      </c>
      <c r="T46" s="25">
        <f>T47</f>
        <v>1891.11248</v>
      </c>
      <c r="U46" s="26"/>
      <c r="V46" s="36"/>
      <c r="W46" s="36"/>
      <c r="X46" s="36"/>
      <c r="Y46" s="28">
        <f t="shared" si="5"/>
        <v>1891.11248</v>
      </c>
      <c r="Z46" s="28">
        <f t="shared" si="6"/>
        <v>1891.11248</v>
      </c>
      <c r="AA46" s="36"/>
    </row>
    <row r="47" spans="1:27" ht="27.75" customHeight="1">
      <c r="A47" s="14" t="s">
        <v>18</v>
      </c>
      <c r="B47" s="16" t="s">
        <v>66</v>
      </c>
      <c r="C47" s="16" t="s">
        <v>22</v>
      </c>
      <c r="D47" s="25">
        <v>2996.55099</v>
      </c>
      <c r="E47" s="25">
        <f>D47</f>
        <v>2996.55099</v>
      </c>
      <c r="F47" s="24"/>
      <c r="G47" s="31"/>
      <c r="H47" s="31"/>
      <c r="I47" s="30"/>
      <c r="J47" s="27"/>
      <c r="K47" s="27"/>
      <c r="L47" s="30"/>
      <c r="M47" s="30"/>
      <c r="N47" s="30"/>
      <c r="O47" s="30"/>
      <c r="P47" s="25">
        <f t="shared" si="3"/>
        <v>2996.55099</v>
      </c>
      <c r="Q47" s="25">
        <f t="shared" si="4"/>
        <v>2996.55099</v>
      </c>
      <c r="R47" s="30"/>
      <c r="S47" s="25">
        <v>1891.11248</v>
      </c>
      <c r="T47" s="25">
        <f>S47</f>
        <v>1891.11248</v>
      </c>
      <c r="U47" s="26"/>
      <c r="V47" s="36"/>
      <c r="W47" s="36"/>
      <c r="X47" s="36"/>
      <c r="Y47" s="28">
        <f t="shared" si="5"/>
        <v>1891.11248</v>
      </c>
      <c r="Z47" s="28">
        <f t="shared" si="6"/>
        <v>1891.11248</v>
      </c>
      <c r="AA47" s="36"/>
    </row>
    <row r="48" spans="1:27" ht="51.75" customHeight="1">
      <c r="A48" s="20" t="s">
        <v>67</v>
      </c>
      <c r="B48" s="16" t="s">
        <v>68</v>
      </c>
      <c r="C48" s="16"/>
      <c r="D48" s="25">
        <f>D49</f>
        <v>51</v>
      </c>
      <c r="E48" s="25">
        <f>E49</f>
        <v>51</v>
      </c>
      <c r="F48" s="24"/>
      <c r="G48" s="31"/>
      <c r="H48" s="31"/>
      <c r="I48" s="30"/>
      <c r="J48" s="27"/>
      <c r="K48" s="27"/>
      <c r="L48" s="30"/>
      <c r="M48" s="30"/>
      <c r="N48" s="30"/>
      <c r="O48" s="30"/>
      <c r="P48" s="25">
        <f t="shared" si="3"/>
        <v>51</v>
      </c>
      <c r="Q48" s="25">
        <f t="shared" si="4"/>
        <v>51</v>
      </c>
      <c r="R48" s="30"/>
      <c r="S48" s="25">
        <f>S49</f>
        <v>43</v>
      </c>
      <c r="T48" s="25">
        <f>T49</f>
        <v>43</v>
      </c>
      <c r="U48" s="26"/>
      <c r="V48" s="36"/>
      <c r="W48" s="36"/>
      <c r="X48" s="36"/>
      <c r="Y48" s="28">
        <f t="shared" si="5"/>
        <v>43</v>
      </c>
      <c r="Z48" s="28">
        <f t="shared" si="6"/>
        <v>43</v>
      </c>
      <c r="AA48" s="36"/>
    </row>
    <row r="49" spans="1:27" ht="24" customHeight="1">
      <c r="A49" s="20" t="s">
        <v>69</v>
      </c>
      <c r="B49" s="16" t="s">
        <v>70</v>
      </c>
      <c r="C49" s="16"/>
      <c r="D49" s="25">
        <f>D50</f>
        <v>51</v>
      </c>
      <c r="E49" s="25">
        <f>E50</f>
        <v>51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>
        <f t="shared" si="3"/>
        <v>51</v>
      </c>
      <c r="Q49" s="25">
        <f t="shared" si="4"/>
        <v>51</v>
      </c>
      <c r="R49" s="25"/>
      <c r="S49" s="25">
        <f>S50</f>
        <v>43</v>
      </c>
      <c r="T49" s="25">
        <f>T50</f>
        <v>43</v>
      </c>
      <c r="U49" s="26"/>
      <c r="V49" s="36"/>
      <c r="W49" s="36"/>
      <c r="X49" s="36"/>
      <c r="Y49" s="28">
        <f t="shared" si="5"/>
        <v>43</v>
      </c>
      <c r="Z49" s="28">
        <f t="shared" si="6"/>
        <v>43</v>
      </c>
      <c r="AA49" s="36"/>
    </row>
    <row r="50" spans="1:27" ht="36.75" customHeight="1">
      <c r="A50" s="11" t="s">
        <v>71</v>
      </c>
      <c r="B50" s="16" t="s">
        <v>72</v>
      </c>
      <c r="C50" s="16"/>
      <c r="D50" s="25">
        <f>D51+D53</f>
        <v>51</v>
      </c>
      <c r="E50" s="25">
        <f>D50</f>
        <v>51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>
        <f t="shared" si="3"/>
        <v>51</v>
      </c>
      <c r="Q50" s="25">
        <f t="shared" si="4"/>
        <v>51</v>
      </c>
      <c r="R50" s="25"/>
      <c r="S50" s="25">
        <f>S51+S53</f>
        <v>43</v>
      </c>
      <c r="T50" s="25">
        <f>S50</f>
        <v>43</v>
      </c>
      <c r="U50" s="26"/>
      <c r="V50" s="36"/>
      <c r="W50" s="36"/>
      <c r="X50" s="36"/>
      <c r="Y50" s="28">
        <f t="shared" si="5"/>
        <v>43</v>
      </c>
      <c r="Z50" s="28">
        <f t="shared" si="6"/>
        <v>43</v>
      </c>
      <c r="AA50" s="36"/>
    </row>
    <row r="51" spans="1:27" ht="65.25" customHeight="1">
      <c r="A51" s="14" t="s">
        <v>15</v>
      </c>
      <c r="B51" s="16" t="s">
        <v>72</v>
      </c>
      <c r="C51" s="16" t="s">
        <v>23</v>
      </c>
      <c r="D51" s="25">
        <f>D52</f>
        <v>8</v>
      </c>
      <c r="E51" s="25">
        <f>E52</f>
        <v>8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>
        <f t="shared" si="3"/>
        <v>8</v>
      </c>
      <c r="Q51" s="25">
        <f t="shared" si="4"/>
        <v>8</v>
      </c>
      <c r="R51" s="25"/>
      <c r="S51" s="25">
        <f>S52</f>
        <v>0</v>
      </c>
      <c r="T51" s="25">
        <f>T52</f>
        <v>0</v>
      </c>
      <c r="U51" s="26"/>
      <c r="V51" s="36"/>
      <c r="W51" s="36"/>
      <c r="X51" s="36"/>
      <c r="Y51" s="28">
        <f t="shared" si="5"/>
        <v>0</v>
      </c>
      <c r="Z51" s="28">
        <f t="shared" si="6"/>
        <v>0</v>
      </c>
      <c r="AA51" s="36"/>
    </row>
    <row r="52" spans="1:27" ht="27.75" customHeight="1">
      <c r="A52" s="14" t="s">
        <v>16</v>
      </c>
      <c r="B52" s="16" t="s">
        <v>72</v>
      </c>
      <c r="C52" s="16" t="s">
        <v>20</v>
      </c>
      <c r="D52" s="25">
        <v>8</v>
      </c>
      <c r="E52" s="25">
        <f>D52</f>
        <v>8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>
        <f t="shared" si="3"/>
        <v>8</v>
      </c>
      <c r="Q52" s="25">
        <f t="shared" si="4"/>
        <v>8</v>
      </c>
      <c r="R52" s="25"/>
      <c r="S52" s="25">
        <v>0</v>
      </c>
      <c r="T52" s="25">
        <f>S52</f>
        <v>0</v>
      </c>
      <c r="U52" s="26"/>
      <c r="V52" s="36"/>
      <c r="W52" s="36"/>
      <c r="X52" s="36"/>
      <c r="Y52" s="28">
        <f t="shared" si="5"/>
        <v>0</v>
      </c>
      <c r="Z52" s="28">
        <f t="shared" si="6"/>
        <v>0</v>
      </c>
      <c r="AA52" s="36"/>
    </row>
    <row r="53" spans="1:27" ht="27" customHeight="1">
      <c r="A53" s="14" t="s">
        <v>17</v>
      </c>
      <c r="B53" s="16" t="s">
        <v>72</v>
      </c>
      <c r="C53" s="16" t="s">
        <v>21</v>
      </c>
      <c r="D53" s="25">
        <f>D54</f>
        <v>43</v>
      </c>
      <c r="E53" s="25">
        <f>E54</f>
        <v>43</v>
      </c>
      <c r="F53" s="25"/>
      <c r="G53" s="27"/>
      <c r="H53" s="27"/>
      <c r="I53" s="30"/>
      <c r="J53" s="27"/>
      <c r="K53" s="27"/>
      <c r="L53" s="30"/>
      <c r="M53" s="30"/>
      <c r="N53" s="30"/>
      <c r="O53" s="30"/>
      <c r="P53" s="25">
        <f t="shared" si="3"/>
        <v>43</v>
      </c>
      <c r="Q53" s="25">
        <f t="shared" si="4"/>
        <v>43</v>
      </c>
      <c r="R53" s="30"/>
      <c r="S53" s="25">
        <f>S54</f>
        <v>43</v>
      </c>
      <c r="T53" s="25">
        <f>T54</f>
        <v>43</v>
      </c>
      <c r="U53" s="26"/>
      <c r="V53" s="36"/>
      <c r="W53" s="36"/>
      <c r="X53" s="36"/>
      <c r="Y53" s="28">
        <f t="shared" si="5"/>
        <v>43</v>
      </c>
      <c r="Z53" s="28">
        <f t="shared" si="6"/>
        <v>43</v>
      </c>
      <c r="AA53" s="36"/>
    </row>
    <row r="54" spans="1:27" ht="27.75" customHeight="1">
      <c r="A54" s="14" t="s">
        <v>18</v>
      </c>
      <c r="B54" s="16" t="s">
        <v>72</v>
      </c>
      <c r="C54" s="16" t="s">
        <v>22</v>
      </c>
      <c r="D54" s="25">
        <v>43</v>
      </c>
      <c r="E54" s="25">
        <f>D54</f>
        <v>43</v>
      </c>
      <c r="F54" s="25"/>
      <c r="G54" s="27"/>
      <c r="H54" s="27"/>
      <c r="I54" s="30"/>
      <c r="J54" s="27"/>
      <c r="K54" s="27"/>
      <c r="L54" s="30"/>
      <c r="M54" s="30"/>
      <c r="N54" s="30"/>
      <c r="O54" s="30"/>
      <c r="P54" s="25">
        <f t="shared" si="3"/>
        <v>43</v>
      </c>
      <c r="Q54" s="25">
        <f t="shared" si="4"/>
        <v>43</v>
      </c>
      <c r="R54" s="30"/>
      <c r="S54" s="25">
        <v>43</v>
      </c>
      <c r="T54" s="25">
        <f>S54</f>
        <v>43</v>
      </c>
      <c r="U54" s="26"/>
      <c r="V54" s="36"/>
      <c r="W54" s="36"/>
      <c r="X54" s="36"/>
      <c r="Y54" s="28">
        <f t="shared" si="5"/>
        <v>43</v>
      </c>
      <c r="Z54" s="28">
        <f t="shared" si="6"/>
        <v>43</v>
      </c>
      <c r="AA54" s="36"/>
    </row>
    <row r="55" spans="1:27" ht="50.25" customHeight="1">
      <c r="A55" s="11" t="s">
        <v>118</v>
      </c>
      <c r="B55" s="17" t="s">
        <v>73</v>
      </c>
      <c r="C55" s="16"/>
      <c r="D55" s="25">
        <f>D56+D63</f>
        <v>501.345</v>
      </c>
      <c r="E55" s="25">
        <f aca="true" t="shared" si="18" ref="E55:T55">E56+E63</f>
        <v>501.345</v>
      </c>
      <c r="F55" s="25"/>
      <c r="G55" s="25">
        <f t="shared" si="18"/>
        <v>0</v>
      </c>
      <c r="H55" s="25">
        <f t="shared" si="18"/>
        <v>0</v>
      </c>
      <c r="I55" s="25">
        <f t="shared" si="18"/>
        <v>0</v>
      </c>
      <c r="J55" s="25">
        <f t="shared" si="18"/>
        <v>0</v>
      </c>
      <c r="K55" s="25">
        <f t="shared" si="18"/>
        <v>0</v>
      </c>
      <c r="L55" s="25">
        <f t="shared" si="18"/>
        <v>0</v>
      </c>
      <c r="M55" s="25"/>
      <c r="N55" s="25"/>
      <c r="O55" s="25"/>
      <c r="P55" s="25">
        <f t="shared" si="3"/>
        <v>501.345</v>
      </c>
      <c r="Q55" s="25">
        <f t="shared" si="4"/>
        <v>501.345</v>
      </c>
      <c r="R55" s="25"/>
      <c r="S55" s="25">
        <f t="shared" si="18"/>
        <v>484.245</v>
      </c>
      <c r="T55" s="25">
        <f t="shared" si="18"/>
        <v>484.245</v>
      </c>
      <c r="U55" s="26"/>
      <c r="V55" s="36"/>
      <c r="W55" s="36"/>
      <c r="X55" s="36"/>
      <c r="Y55" s="28">
        <f t="shared" si="5"/>
        <v>484.245</v>
      </c>
      <c r="Z55" s="28">
        <f t="shared" si="6"/>
        <v>484.245</v>
      </c>
      <c r="AA55" s="36"/>
    </row>
    <row r="56" spans="1:27" ht="25.5" customHeight="1">
      <c r="A56" s="11" t="s">
        <v>74</v>
      </c>
      <c r="B56" s="17" t="s">
        <v>75</v>
      </c>
      <c r="C56" s="16"/>
      <c r="D56" s="25">
        <f aca="true" t="shared" si="19" ref="D56:E58">D57</f>
        <v>350.845</v>
      </c>
      <c r="E56" s="25">
        <f t="shared" si="19"/>
        <v>350.845</v>
      </c>
      <c r="F56" s="25"/>
      <c r="G56" s="27"/>
      <c r="H56" s="27"/>
      <c r="I56" s="30"/>
      <c r="J56" s="27"/>
      <c r="K56" s="27"/>
      <c r="L56" s="30"/>
      <c r="M56" s="30"/>
      <c r="N56" s="30"/>
      <c r="O56" s="30"/>
      <c r="P56" s="25">
        <f t="shared" si="3"/>
        <v>350.845</v>
      </c>
      <c r="Q56" s="25">
        <f t="shared" si="4"/>
        <v>350.845</v>
      </c>
      <c r="R56" s="30"/>
      <c r="S56" s="25">
        <f aca="true" t="shared" si="20" ref="S56:T58">S57</f>
        <v>350.845</v>
      </c>
      <c r="T56" s="25">
        <f t="shared" si="20"/>
        <v>350.845</v>
      </c>
      <c r="U56" s="26"/>
      <c r="V56" s="36"/>
      <c r="W56" s="36"/>
      <c r="X56" s="36"/>
      <c r="Y56" s="28">
        <f t="shared" si="5"/>
        <v>350.845</v>
      </c>
      <c r="Z56" s="28">
        <f t="shared" si="6"/>
        <v>350.845</v>
      </c>
      <c r="AA56" s="36"/>
    </row>
    <row r="57" spans="1:27" ht="51" customHeight="1">
      <c r="A57" s="11" t="s">
        <v>113</v>
      </c>
      <c r="B57" s="17" t="s">
        <v>76</v>
      </c>
      <c r="C57" s="13"/>
      <c r="D57" s="25">
        <f>D58+D60</f>
        <v>350.845</v>
      </c>
      <c r="E57" s="25">
        <f>E58+E60</f>
        <v>350.845</v>
      </c>
      <c r="F57" s="25"/>
      <c r="G57" s="27"/>
      <c r="H57" s="27"/>
      <c r="I57" s="30"/>
      <c r="J57" s="27"/>
      <c r="K57" s="27"/>
      <c r="L57" s="30"/>
      <c r="M57" s="30"/>
      <c r="N57" s="30"/>
      <c r="O57" s="30"/>
      <c r="P57" s="25">
        <f t="shared" si="3"/>
        <v>350.845</v>
      </c>
      <c r="Q57" s="25">
        <f t="shared" si="4"/>
        <v>350.845</v>
      </c>
      <c r="R57" s="30"/>
      <c r="S57" s="25">
        <f>S58+S60</f>
        <v>350.845</v>
      </c>
      <c r="T57" s="25">
        <f>T58+T60</f>
        <v>350.845</v>
      </c>
      <c r="U57" s="26"/>
      <c r="V57" s="36"/>
      <c r="W57" s="36"/>
      <c r="X57" s="36"/>
      <c r="Y57" s="28">
        <f t="shared" si="5"/>
        <v>350.845</v>
      </c>
      <c r="Z57" s="28">
        <f t="shared" si="6"/>
        <v>350.845</v>
      </c>
      <c r="AA57" s="36"/>
    </row>
    <row r="58" spans="1:27" ht="63.75" customHeight="1">
      <c r="A58" s="14" t="s">
        <v>15</v>
      </c>
      <c r="B58" s="17" t="s">
        <v>76</v>
      </c>
      <c r="C58" s="12">
        <v>100</v>
      </c>
      <c r="D58" s="25">
        <f t="shared" si="19"/>
        <v>346.845</v>
      </c>
      <c r="E58" s="25">
        <f t="shared" si="19"/>
        <v>346.845</v>
      </c>
      <c r="F58" s="25"/>
      <c r="G58" s="27"/>
      <c r="H58" s="27"/>
      <c r="I58" s="30"/>
      <c r="J58" s="27"/>
      <c r="K58" s="27"/>
      <c r="L58" s="30"/>
      <c r="M58" s="30"/>
      <c r="N58" s="30"/>
      <c r="O58" s="30"/>
      <c r="P58" s="25">
        <f t="shared" si="3"/>
        <v>346.845</v>
      </c>
      <c r="Q58" s="25">
        <f t="shared" si="4"/>
        <v>346.845</v>
      </c>
      <c r="R58" s="30"/>
      <c r="S58" s="25">
        <f t="shared" si="20"/>
        <v>346.845</v>
      </c>
      <c r="T58" s="25">
        <f t="shared" si="20"/>
        <v>346.845</v>
      </c>
      <c r="U58" s="26"/>
      <c r="V58" s="36"/>
      <c r="W58" s="36"/>
      <c r="X58" s="36"/>
      <c r="Y58" s="28">
        <f t="shared" si="5"/>
        <v>346.845</v>
      </c>
      <c r="Z58" s="28">
        <f t="shared" si="6"/>
        <v>346.845</v>
      </c>
      <c r="AA58" s="36"/>
    </row>
    <row r="59" spans="1:27" ht="18.75" customHeight="1">
      <c r="A59" s="14" t="s">
        <v>9</v>
      </c>
      <c r="B59" s="17" t="s">
        <v>76</v>
      </c>
      <c r="C59" s="12">
        <v>110</v>
      </c>
      <c r="D59" s="25">
        <v>346.845</v>
      </c>
      <c r="E59" s="25">
        <f>D59</f>
        <v>346.845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>
        <f t="shared" si="3"/>
        <v>346.845</v>
      </c>
      <c r="Q59" s="25">
        <f t="shared" si="4"/>
        <v>346.845</v>
      </c>
      <c r="R59" s="25"/>
      <c r="S59" s="25">
        <v>346.845</v>
      </c>
      <c r="T59" s="25">
        <f>S59</f>
        <v>346.845</v>
      </c>
      <c r="U59" s="26"/>
      <c r="V59" s="36"/>
      <c r="W59" s="36"/>
      <c r="X59" s="36"/>
      <c r="Y59" s="28">
        <f t="shared" si="5"/>
        <v>346.845</v>
      </c>
      <c r="Z59" s="28">
        <f t="shared" si="6"/>
        <v>346.845</v>
      </c>
      <c r="AA59" s="36"/>
    </row>
    <row r="60" spans="1:27" ht="28.5" customHeight="1">
      <c r="A60" s="14" t="s">
        <v>17</v>
      </c>
      <c r="B60" s="17" t="s">
        <v>76</v>
      </c>
      <c r="C60" s="12">
        <v>200</v>
      </c>
      <c r="D60" s="25">
        <f>D61</f>
        <v>4</v>
      </c>
      <c r="E60" s="25">
        <f>E61</f>
        <v>4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>
        <f t="shared" si="3"/>
        <v>4</v>
      </c>
      <c r="Q60" s="25">
        <f t="shared" si="4"/>
        <v>4</v>
      </c>
      <c r="R60" s="25"/>
      <c r="S60" s="25">
        <f>S61</f>
        <v>4</v>
      </c>
      <c r="T60" s="25">
        <f>T61</f>
        <v>4</v>
      </c>
      <c r="U60" s="26"/>
      <c r="V60" s="36"/>
      <c r="W60" s="36"/>
      <c r="X60" s="36"/>
      <c r="Y60" s="28">
        <f t="shared" si="5"/>
        <v>4</v>
      </c>
      <c r="Z60" s="28">
        <f t="shared" si="6"/>
        <v>4</v>
      </c>
      <c r="AA60" s="36"/>
    </row>
    <row r="61" spans="1:27" ht="29.25" customHeight="1">
      <c r="A61" s="14" t="s">
        <v>18</v>
      </c>
      <c r="B61" s="17" t="s">
        <v>76</v>
      </c>
      <c r="C61" s="12">
        <v>240</v>
      </c>
      <c r="D61" s="25">
        <v>4</v>
      </c>
      <c r="E61" s="25">
        <f>D61</f>
        <v>4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>
        <f t="shared" si="3"/>
        <v>4</v>
      </c>
      <c r="Q61" s="25">
        <f t="shared" si="4"/>
        <v>4</v>
      </c>
      <c r="R61" s="25"/>
      <c r="S61" s="25">
        <v>4</v>
      </c>
      <c r="T61" s="25">
        <f>S61</f>
        <v>4</v>
      </c>
      <c r="U61" s="26"/>
      <c r="V61" s="36"/>
      <c r="W61" s="36"/>
      <c r="X61" s="36"/>
      <c r="Y61" s="28">
        <f t="shared" si="5"/>
        <v>4</v>
      </c>
      <c r="Z61" s="28">
        <f t="shared" si="6"/>
        <v>4</v>
      </c>
      <c r="AA61" s="36"/>
    </row>
    <row r="62" spans="1:27" ht="27" customHeight="1">
      <c r="A62" s="14" t="s">
        <v>77</v>
      </c>
      <c r="B62" s="17" t="s">
        <v>78</v>
      </c>
      <c r="C62" s="12"/>
      <c r="D62" s="25">
        <f aca="true" t="shared" si="21" ref="D62:E64">D63</f>
        <v>150.5</v>
      </c>
      <c r="E62" s="25">
        <f t="shared" si="21"/>
        <v>150.5</v>
      </c>
      <c r="F62" s="25"/>
      <c r="G62" s="27"/>
      <c r="H62" s="27"/>
      <c r="I62" s="30"/>
      <c r="J62" s="27"/>
      <c r="K62" s="27"/>
      <c r="L62" s="30"/>
      <c r="M62" s="30"/>
      <c r="N62" s="30"/>
      <c r="O62" s="30"/>
      <c r="P62" s="25">
        <f t="shared" si="3"/>
        <v>150.5</v>
      </c>
      <c r="Q62" s="25">
        <f t="shared" si="4"/>
        <v>150.5</v>
      </c>
      <c r="R62" s="30"/>
      <c r="S62" s="25">
        <f aca="true" t="shared" si="22" ref="S62:T64">S63</f>
        <v>133.4</v>
      </c>
      <c r="T62" s="25">
        <f t="shared" si="22"/>
        <v>133.4</v>
      </c>
      <c r="U62" s="26"/>
      <c r="V62" s="36"/>
      <c r="W62" s="36"/>
      <c r="X62" s="36"/>
      <c r="Y62" s="28">
        <f t="shared" si="5"/>
        <v>133.4</v>
      </c>
      <c r="Z62" s="28">
        <f t="shared" si="6"/>
        <v>133.4</v>
      </c>
      <c r="AA62" s="36"/>
    </row>
    <row r="63" spans="1:27" ht="50.25" customHeight="1">
      <c r="A63" s="11" t="s">
        <v>113</v>
      </c>
      <c r="B63" s="17" t="s">
        <v>79</v>
      </c>
      <c r="C63" s="12"/>
      <c r="D63" s="25">
        <f t="shared" si="21"/>
        <v>150.5</v>
      </c>
      <c r="E63" s="25">
        <f t="shared" si="21"/>
        <v>150.5</v>
      </c>
      <c r="F63" s="25"/>
      <c r="G63" s="27"/>
      <c r="H63" s="27"/>
      <c r="I63" s="30"/>
      <c r="J63" s="27"/>
      <c r="K63" s="27"/>
      <c r="L63" s="30"/>
      <c r="M63" s="30"/>
      <c r="N63" s="30"/>
      <c r="O63" s="30"/>
      <c r="P63" s="25">
        <f t="shared" si="3"/>
        <v>150.5</v>
      </c>
      <c r="Q63" s="25">
        <f t="shared" si="4"/>
        <v>150.5</v>
      </c>
      <c r="R63" s="30"/>
      <c r="S63" s="25">
        <f t="shared" si="22"/>
        <v>133.4</v>
      </c>
      <c r="T63" s="25">
        <f t="shared" si="22"/>
        <v>133.4</v>
      </c>
      <c r="U63" s="26"/>
      <c r="V63" s="36"/>
      <c r="W63" s="36"/>
      <c r="X63" s="36"/>
      <c r="Y63" s="28">
        <f t="shared" si="5"/>
        <v>133.4</v>
      </c>
      <c r="Z63" s="28">
        <f t="shared" si="6"/>
        <v>133.4</v>
      </c>
      <c r="AA63" s="36"/>
    </row>
    <row r="64" spans="1:27" ht="24.75" customHeight="1">
      <c r="A64" s="14" t="s">
        <v>17</v>
      </c>
      <c r="B64" s="17" t="s">
        <v>79</v>
      </c>
      <c r="C64" s="12">
        <v>200</v>
      </c>
      <c r="D64" s="25">
        <f t="shared" si="21"/>
        <v>150.5</v>
      </c>
      <c r="E64" s="25">
        <f t="shared" si="21"/>
        <v>150.5</v>
      </c>
      <c r="F64" s="25"/>
      <c r="G64" s="27"/>
      <c r="H64" s="27"/>
      <c r="I64" s="30"/>
      <c r="J64" s="27"/>
      <c r="K64" s="27"/>
      <c r="L64" s="30"/>
      <c r="M64" s="30"/>
      <c r="N64" s="30"/>
      <c r="O64" s="30"/>
      <c r="P64" s="25">
        <f t="shared" si="3"/>
        <v>150.5</v>
      </c>
      <c r="Q64" s="25">
        <f t="shared" si="4"/>
        <v>150.5</v>
      </c>
      <c r="R64" s="30"/>
      <c r="S64" s="25">
        <f t="shared" si="22"/>
        <v>133.4</v>
      </c>
      <c r="T64" s="25">
        <f t="shared" si="22"/>
        <v>133.4</v>
      </c>
      <c r="U64" s="26"/>
      <c r="V64" s="36"/>
      <c r="W64" s="36"/>
      <c r="X64" s="36"/>
      <c r="Y64" s="28">
        <f t="shared" si="5"/>
        <v>133.4</v>
      </c>
      <c r="Z64" s="28">
        <f t="shared" si="6"/>
        <v>133.4</v>
      </c>
      <c r="AA64" s="36"/>
    </row>
    <row r="65" spans="1:27" ht="27" customHeight="1">
      <c r="A65" s="14" t="s">
        <v>18</v>
      </c>
      <c r="B65" s="17" t="s">
        <v>79</v>
      </c>
      <c r="C65" s="12">
        <v>240</v>
      </c>
      <c r="D65" s="25">
        <v>150.5</v>
      </c>
      <c r="E65" s="25">
        <f>D65</f>
        <v>150.5</v>
      </c>
      <c r="F65" s="25"/>
      <c r="G65" s="27"/>
      <c r="H65" s="27"/>
      <c r="I65" s="30"/>
      <c r="J65" s="27"/>
      <c r="K65" s="27"/>
      <c r="L65" s="30"/>
      <c r="M65" s="30"/>
      <c r="N65" s="30"/>
      <c r="O65" s="30"/>
      <c r="P65" s="25">
        <f t="shared" si="3"/>
        <v>150.5</v>
      </c>
      <c r="Q65" s="25">
        <f t="shared" si="4"/>
        <v>150.5</v>
      </c>
      <c r="R65" s="30"/>
      <c r="S65" s="25">
        <v>133.4</v>
      </c>
      <c r="T65" s="25">
        <f>S65</f>
        <v>133.4</v>
      </c>
      <c r="U65" s="26"/>
      <c r="V65" s="36"/>
      <c r="W65" s="36"/>
      <c r="X65" s="36"/>
      <c r="Y65" s="28">
        <f t="shared" si="5"/>
        <v>133.4</v>
      </c>
      <c r="Z65" s="28">
        <f t="shared" si="6"/>
        <v>133.4</v>
      </c>
      <c r="AA65" s="36"/>
    </row>
    <row r="66" spans="1:27" ht="50.25" customHeight="1">
      <c r="A66" s="14" t="s">
        <v>80</v>
      </c>
      <c r="B66" s="16" t="s">
        <v>81</v>
      </c>
      <c r="C66" s="16"/>
      <c r="D66" s="25">
        <f>D67+D71</f>
        <v>610</v>
      </c>
      <c r="E66" s="25">
        <f aca="true" t="shared" si="23" ref="E66:T66">E67+E71</f>
        <v>610</v>
      </c>
      <c r="F66" s="25"/>
      <c r="G66" s="25">
        <f t="shared" si="23"/>
        <v>0</v>
      </c>
      <c r="H66" s="25">
        <f t="shared" si="23"/>
        <v>0</v>
      </c>
      <c r="I66" s="25">
        <f t="shared" si="23"/>
        <v>0</v>
      </c>
      <c r="J66" s="25">
        <f t="shared" si="23"/>
        <v>0</v>
      </c>
      <c r="K66" s="25">
        <f t="shared" si="23"/>
        <v>0</v>
      </c>
      <c r="L66" s="25">
        <f t="shared" si="23"/>
        <v>0</v>
      </c>
      <c r="M66" s="25"/>
      <c r="N66" s="25"/>
      <c r="O66" s="25"/>
      <c r="P66" s="25">
        <f t="shared" si="3"/>
        <v>610</v>
      </c>
      <c r="Q66" s="25">
        <f t="shared" si="4"/>
        <v>610</v>
      </c>
      <c r="R66" s="25"/>
      <c r="S66" s="25">
        <f t="shared" si="23"/>
        <v>550</v>
      </c>
      <c r="T66" s="25">
        <f t="shared" si="23"/>
        <v>550</v>
      </c>
      <c r="U66" s="26"/>
      <c r="V66" s="36"/>
      <c r="W66" s="36"/>
      <c r="X66" s="36"/>
      <c r="Y66" s="28">
        <f t="shared" si="5"/>
        <v>550</v>
      </c>
      <c r="Z66" s="28">
        <f t="shared" si="6"/>
        <v>550</v>
      </c>
      <c r="AA66" s="36"/>
    </row>
    <row r="67" spans="1:27" ht="30.75" customHeight="1">
      <c r="A67" s="14" t="s">
        <v>82</v>
      </c>
      <c r="B67" s="16" t="s">
        <v>83</v>
      </c>
      <c r="C67" s="16"/>
      <c r="D67" s="25">
        <f aca="true" t="shared" si="24" ref="D67:E69">D68</f>
        <v>450</v>
      </c>
      <c r="E67" s="25">
        <f t="shared" si="24"/>
        <v>450</v>
      </c>
      <c r="F67" s="25"/>
      <c r="G67" s="27"/>
      <c r="H67" s="27"/>
      <c r="I67" s="30"/>
      <c r="J67" s="27"/>
      <c r="K67" s="27"/>
      <c r="L67" s="30"/>
      <c r="M67" s="30"/>
      <c r="N67" s="30"/>
      <c r="O67" s="30"/>
      <c r="P67" s="25">
        <f t="shared" si="3"/>
        <v>450</v>
      </c>
      <c r="Q67" s="25">
        <f t="shared" si="4"/>
        <v>450</v>
      </c>
      <c r="R67" s="30"/>
      <c r="S67" s="25">
        <f aca="true" t="shared" si="25" ref="S67:T69">S68</f>
        <v>450</v>
      </c>
      <c r="T67" s="25">
        <f t="shared" si="25"/>
        <v>450</v>
      </c>
      <c r="U67" s="26"/>
      <c r="V67" s="36"/>
      <c r="W67" s="36"/>
      <c r="X67" s="36"/>
      <c r="Y67" s="28">
        <f t="shared" si="5"/>
        <v>450</v>
      </c>
      <c r="Z67" s="28">
        <f t="shared" si="6"/>
        <v>450</v>
      </c>
      <c r="AA67" s="36"/>
    </row>
    <row r="68" spans="1:27" ht="54.75" customHeight="1">
      <c r="A68" s="14" t="s">
        <v>126</v>
      </c>
      <c r="B68" s="16" t="s">
        <v>84</v>
      </c>
      <c r="C68" s="16"/>
      <c r="D68" s="25">
        <f t="shared" si="24"/>
        <v>450</v>
      </c>
      <c r="E68" s="25">
        <f t="shared" si="24"/>
        <v>450</v>
      </c>
      <c r="F68" s="25"/>
      <c r="G68" s="27"/>
      <c r="H68" s="27"/>
      <c r="I68" s="30"/>
      <c r="J68" s="27"/>
      <c r="K68" s="27"/>
      <c r="L68" s="30"/>
      <c r="M68" s="30"/>
      <c r="N68" s="30"/>
      <c r="O68" s="30"/>
      <c r="P68" s="25">
        <f t="shared" si="3"/>
        <v>450</v>
      </c>
      <c r="Q68" s="25">
        <f t="shared" si="4"/>
        <v>450</v>
      </c>
      <c r="R68" s="30"/>
      <c r="S68" s="25">
        <f t="shared" si="25"/>
        <v>450</v>
      </c>
      <c r="T68" s="25">
        <f t="shared" si="25"/>
        <v>450</v>
      </c>
      <c r="U68" s="26"/>
      <c r="V68" s="36"/>
      <c r="W68" s="36"/>
      <c r="X68" s="36"/>
      <c r="Y68" s="28">
        <f t="shared" si="5"/>
        <v>450</v>
      </c>
      <c r="Z68" s="28">
        <f t="shared" si="6"/>
        <v>450</v>
      </c>
      <c r="AA68" s="36"/>
    </row>
    <row r="69" spans="1:27" ht="24" customHeight="1">
      <c r="A69" s="14" t="s">
        <v>17</v>
      </c>
      <c r="B69" s="16" t="s">
        <v>84</v>
      </c>
      <c r="C69" s="16" t="s">
        <v>21</v>
      </c>
      <c r="D69" s="25">
        <f t="shared" si="24"/>
        <v>450</v>
      </c>
      <c r="E69" s="25">
        <f t="shared" si="24"/>
        <v>450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>
        <f t="shared" si="3"/>
        <v>450</v>
      </c>
      <c r="Q69" s="25">
        <f t="shared" si="4"/>
        <v>450</v>
      </c>
      <c r="R69" s="25"/>
      <c r="S69" s="25">
        <f t="shared" si="25"/>
        <v>450</v>
      </c>
      <c r="T69" s="25">
        <f t="shared" si="25"/>
        <v>450</v>
      </c>
      <c r="U69" s="25"/>
      <c r="V69" s="36"/>
      <c r="W69" s="36"/>
      <c r="X69" s="36"/>
      <c r="Y69" s="28">
        <f t="shared" si="5"/>
        <v>450</v>
      </c>
      <c r="Z69" s="28">
        <f t="shared" si="6"/>
        <v>450</v>
      </c>
      <c r="AA69" s="36"/>
    </row>
    <row r="70" spans="1:27" ht="25.5" customHeight="1">
      <c r="A70" s="14" t="s">
        <v>18</v>
      </c>
      <c r="B70" s="16" t="s">
        <v>84</v>
      </c>
      <c r="C70" s="16" t="s">
        <v>22</v>
      </c>
      <c r="D70" s="25">
        <f>390+60</f>
        <v>450</v>
      </c>
      <c r="E70" s="25">
        <f>D70</f>
        <v>450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>
        <f t="shared" si="3"/>
        <v>450</v>
      </c>
      <c r="Q70" s="25">
        <f t="shared" si="4"/>
        <v>450</v>
      </c>
      <c r="R70" s="25"/>
      <c r="S70" s="25">
        <f>390+60</f>
        <v>450</v>
      </c>
      <c r="T70" s="25">
        <f>S70</f>
        <v>450</v>
      </c>
      <c r="U70" s="25"/>
      <c r="V70" s="36"/>
      <c r="W70" s="36"/>
      <c r="X70" s="36"/>
      <c r="Y70" s="28">
        <f t="shared" si="5"/>
        <v>450</v>
      </c>
      <c r="Z70" s="28">
        <f t="shared" si="6"/>
        <v>450</v>
      </c>
      <c r="AA70" s="36"/>
    </row>
    <row r="71" spans="1:27" ht="30" customHeight="1">
      <c r="A71" s="14" t="s">
        <v>85</v>
      </c>
      <c r="B71" s="16" t="s">
        <v>86</v>
      </c>
      <c r="C71" s="16"/>
      <c r="D71" s="25">
        <f>D72</f>
        <v>160</v>
      </c>
      <c r="E71" s="25">
        <f>E72</f>
        <v>160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>
        <f t="shared" si="3"/>
        <v>160</v>
      </c>
      <c r="Q71" s="25">
        <f t="shared" si="4"/>
        <v>160</v>
      </c>
      <c r="R71" s="25"/>
      <c r="S71" s="25">
        <f>S72</f>
        <v>100</v>
      </c>
      <c r="T71" s="25">
        <f>T72</f>
        <v>100</v>
      </c>
      <c r="U71" s="25"/>
      <c r="V71" s="36"/>
      <c r="W71" s="36"/>
      <c r="X71" s="36"/>
      <c r="Y71" s="28">
        <f t="shared" si="5"/>
        <v>100</v>
      </c>
      <c r="Z71" s="28">
        <f t="shared" si="6"/>
        <v>100</v>
      </c>
      <c r="AA71" s="36"/>
    </row>
    <row r="72" spans="1:27" ht="27.75" customHeight="1">
      <c r="A72" s="14" t="s">
        <v>17</v>
      </c>
      <c r="B72" s="16" t="s">
        <v>86</v>
      </c>
      <c r="C72" s="16" t="s">
        <v>21</v>
      </c>
      <c r="D72" s="25">
        <f>D73</f>
        <v>160</v>
      </c>
      <c r="E72" s="25">
        <f>E73</f>
        <v>160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>
        <f t="shared" si="3"/>
        <v>160</v>
      </c>
      <c r="Q72" s="25">
        <f t="shared" si="4"/>
        <v>160</v>
      </c>
      <c r="R72" s="25"/>
      <c r="S72" s="25">
        <f>S73</f>
        <v>100</v>
      </c>
      <c r="T72" s="25">
        <f>T73</f>
        <v>100</v>
      </c>
      <c r="U72" s="25"/>
      <c r="V72" s="36"/>
      <c r="W72" s="36"/>
      <c r="X72" s="36"/>
      <c r="Y72" s="28">
        <f t="shared" si="5"/>
        <v>100</v>
      </c>
      <c r="Z72" s="28">
        <f t="shared" si="6"/>
        <v>100</v>
      </c>
      <c r="AA72" s="36"/>
    </row>
    <row r="73" spans="1:27" ht="22.5" customHeight="1">
      <c r="A73" s="14" t="s">
        <v>18</v>
      </c>
      <c r="B73" s="16" t="s">
        <v>86</v>
      </c>
      <c r="C73" s="16" t="s">
        <v>22</v>
      </c>
      <c r="D73" s="25">
        <f>30+30+100</f>
        <v>160</v>
      </c>
      <c r="E73" s="25">
        <f>D73</f>
        <v>160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>
        <f t="shared" si="3"/>
        <v>160</v>
      </c>
      <c r="Q73" s="25">
        <f t="shared" si="4"/>
        <v>160</v>
      </c>
      <c r="R73" s="25"/>
      <c r="S73" s="25">
        <f>100</f>
        <v>100</v>
      </c>
      <c r="T73" s="25">
        <f>S73</f>
        <v>100</v>
      </c>
      <c r="U73" s="25"/>
      <c r="V73" s="36"/>
      <c r="W73" s="36"/>
      <c r="X73" s="36"/>
      <c r="Y73" s="28">
        <f t="shared" si="5"/>
        <v>100</v>
      </c>
      <c r="Z73" s="28">
        <f t="shared" si="6"/>
        <v>100</v>
      </c>
      <c r="AA73" s="36"/>
    </row>
    <row r="74" spans="1:27" ht="48.75" customHeight="1">
      <c r="A74" s="15" t="s">
        <v>119</v>
      </c>
      <c r="B74" s="16" t="s">
        <v>87</v>
      </c>
      <c r="C74" s="16"/>
      <c r="D74" s="25">
        <f aca="true" t="shared" si="26" ref="D74:E77">D75</f>
        <v>332</v>
      </c>
      <c r="E74" s="25">
        <f t="shared" si="26"/>
        <v>332</v>
      </c>
      <c r="F74" s="25"/>
      <c r="G74" s="30"/>
      <c r="H74" s="30"/>
      <c r="I74" s="30"/>
      <c r="J74" s="27"/>
      <c r="K74" s="27"/>
      <c r="L74" s="30"/>
      <c r="M74" s="30"/>
      <c r="N74" s="30"/>
      <c r="O74" s="30"/>
      <c r="P74" s="25">
        <f t="shared" si="3"/>
        <v>332</v>
      </c>
      <c r="Q74" s="25">
        <f t="shared" si="4"/>
        <v>332</v>
      </c>
      <c r="R74" s="30"/>
      <c r="S74" s="28">
        <f aca="true" t="shared" si="27" ref="S74:T77">S75</f>
        <v>275</v>
      </c>
      <c r="T74" s="28">
        <f t="shared" si="27"/>
        <v>275</v>
      </c>
      <c r="U74" s="28"/>
      <c r="V74" s="36"/>
      <c r="W74" s="36"/>
      <c r="X74" s="36"/>
      <c r="Y74" s="28">
        <f t="shared" si="5"/>
        <v>275</v>
      </c>
      <c r="Z74" s="28">
        <f t="shared" si="6"/>
        <v>275</v>
      </c>
      <c r="AA74" s="36"/>
    </row>
    <row r="75" spans="1:27" ht="24" customHeight="1">
      <c r="A75" s="15" t="s">
        <v>88</v>
      </c>
      <c r="B75" s="16" t="s">
        <v>89</v>
      </c>
      <c r="C75" s="16"/>
      <c r="D75" s="25">
        <f t="shared" si="26"/>
        <v>332</v>
      </c>
      <c r="E75" s="25">
        <f t="shared" si="26"/>
        <v>332</v>
      </c>
      <c r="F75" s="25"/>
      <c r="G75" s="30"/>
      <c r="H75" s="30"/>
      <c r="I75" s="30"/>
      <c r="J75" s="27"/>
      <c r="K75" s="27"/>
      <c r="L75" s="30"/>
      <c r="M75" s="30"/>
      <c r="N75" s="30"/>
      <c r="O75" s="30"/>
      <c r="P75" s="25">
        <f t="shared" si="3"/>
        <v>332</v>
      </c>
      <c r="Q75" s="25">
        <f t="shared" si="4"/>
        <v>332</v>
      </c>
      <c r="R75" s="30"/>
      <c r="S75" s="28">
        <f t="shared" si="27"/>
        <v>275</v>
      </c>
      <c r="T75" s="28">
        <f t="shared" si="27"/>
        <v>275</v>
      </c>
      <c r="U75" s="28"/>
      <c r="V75" s="36"/>
      <c r="W75" s="36"/>
      <c r="X75" s="36"/>
      <c r="Y75" s="28">
        <f t="shared" si="5"/>
        <v>275</v>
      </c>
      <c r="Z75" s="28">
        <f t="shared" si="6"/>
        <v>275</v>
      </c>
      <c r="AA75" s="36"/>
    </row>
    <row r="76" spans="1:27" ht="64.5" customHeight="1">
      <c r="A76" s="15" t="s">
        <v>112</v>
      </c>
      <c r="B76" s="16" t="s">
        <v>31</v>
      </c>
      <c r="C76" s="16"/>
      <c r="D76" s="25">
        <f t="shared" si="26"/>
        <v>332</v>
      </c>
      <c r="E76" s="25">
        <f t="shared" si="26"/>
        <v>332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>
        <f t="shared" si="3"/>
        <v>332</v>
      </c>
      <c r="Q76" s="25">
        <f t="shared" si="4"/>
        <v>332</v>
      </c>
      <c r="R76" s="25"/>
      <c r="S76" s="25">
        <f t="shared" si="27"/>
        <v>275</v>
      </c>
      <c r="T76" s="25">
        <f t="shared" si="27"/>
        <v>275</v>
      </c>
      <c r="U76" s="25"/>
      <c r="V76" s="36"/>
      <c r="W76" s="36"/>
      <c r="X76" s="36"/>
      <c r="Y76" s="28">
        <f t="shared" si="5"/>
        <v>275</v>
      </c>
      <c r="Z76" s="28">
        <f t="shared" si="6"/>
        <v>275</v>
      </c>
      <c r="AA76" s="36"/>
    </row>
    <row r="77" spans="1:27" ht="28.5" customHeight="1">
      <c r="A77" s="14" t="s">
        <v>17</v>
      </c>
      <c r="B77" s="16" t="s">
        <v>31</v>
      </c>
      <c r="C77" s="16" t="s">
        <v>21</v>
      </c>
      <c r="D77" s="25">
        <f t="shared" si="26"/>
        <v>332</v>
      </c>
      <c r="E77" s="25">
        <f t="shared" si="26"/>
        <v>332</v>
      </c>
      <c r="F77" s="25"/>
      <c r="G77" s="30"/>
      <c r="H77" s="30"/>
      <c r="I77" s="30"/>
      <c r="J77" s="27"/>
      <c r="K77" s="27"/>
      <c r="L77" s="27"/>
      <c r="M77" s="27"/>
      <c r="N77" s="27"/>
      <c r="O77" s="27"/>
      <c r="P77" s="25">
        <f aca="true" t="shared" si="28" ref="P77:P104">D77</f>
        <v>332</v>
      </c>
      <c r="Q77" s="25">
        <f aca="true" t="shared" si="29" ref="Q77:Q104">P77</f>
        <v>332</v>
      </c>
      <c r="R77" s="27"/>
      <c r="S77" s="28">
        <f t="shared" si="27"/>
        <v>275</v>
      </c>
      <c r="T77" s="28">
        <f t="shared" si="27"/>
        <v>275</v>
      </c>
      <c r="U77" s="28"/>
      <c r="V77" s="36"/>
      <c r="W77" s="36"/>
      <c r="X77" s="36"/>
      <c r="Y77" s="28">
        <f aca="true" t="shared" si="30" ref="Y77:Y104">S77</f>
        <v>275</v>
      </c>
      <c r="Z77" s="28">
        <f aca="true" t="shared" si="31" ref="Z77:Z107">Y77</f>
        <v>275</v>
      </c>
      <c r="AA77" s="36"/>
    </row>
    <row r="78" spans="1:27" ht="24" customHeight="1">
      <c r="A78" s="14" t="s">
        <v>18</v>
      </c>
      <c r="B78" s="16" t="s">
        <v>31</v>
      </c>
      <c r="C78" s="16" t="s">
        <v>22</v>
      </c>
      <c r="D78" s="25">
        <v>332</v>
      </c>
      <c r="E78" s="25">
        <f>D78</f>
        <v>332</v>
      </c>
      <c r="F78" s="25"/>
      <c r="G78" s="30"/>
      <c r="H78" s="30"/>
      <c r="I78" s="30"/>
      <c r="J78" s="27"/>
      <c r="K78" s="27"/>
      <c r="L78" s="30"/>
      <c r="M78" s="30"/>
      <c r="N78" s="30"/>
      <c r="O78" s="30"/>
      <c r="P78" s="25">
        <f t="shared" si="28"/>
        <v>332</v>
      </c>
      <c r="Q78" s="25">
        <f t="shared" si="29"/>
        <v>332</v>
      </c>
      <c r="R78" s="30"/>
      <c r="S78" s="28">
        <v>275</v>
      </c>
      <c r="T78" s="28">
        <f>S78</f>
        <v>275</v>
      </c>
      <c r="U78" s="28"/>
      <c r="V78" s="36"/>
      <c r="W78" s="36"/>
      <c r="X78" s="36"/>
      <c r="Y78" s="28">
        <f t="shared" si="30"/>
        <v>275</v>
      </c>
      <c r="Z78" s="28">
        <f t="shared" si="31"/>
        <v>275</v>
      </c>
      <c r="AA78" s="36"/>
    </row>
    <row r="79" spans="1:27" ht="54.75" customHeight="1">
      <c r="A79" s="22" t="s">
        <v>90</v>
      </c>
      <c r="B79" s="16" t="s">
        <v>91</v>
      </c>
      <c r="C79" s="16"/>
      <c r="D79" s="25">
        <f>D80</f>
        <v>14782.190299999998</v>
      </c>
      <c r="E79" s="25">
        <f aca="true" t="shared" si="32" ref="E79:T79">E80</f>
        <v>14782.190299999998</v>
      </c>
      <c r="F79" s="25"/>
      <c r="G79" s="25">
        <f t="shared" si="32"/>
        <v>0</v>
      </c>
      <c r="H79" s="25">
        <f t="shared" si="32"/>
        <v>0</v>
      </c>
      <c r="I79" s="25">
        <f t="shared" si="32"/>
        <v>0</v>
      </c>
      <c r="J79" s="25">
        <f t="shared" si="32"/>
        <v>5383</v>
      </c>
      <c r="K79" s="25">
        <f t="shared" si="32"/>
        <v>5383</v>
      </c>
      <c r="L79" s="25">
        <f t="shared" si="32"/>
        <v>0</v>
      </c>
      <c r="M79" s="25"/>
      <c r="N79" s="25"/>
      <c r="O79" s="25"/>
      <c r="P79" s="25">
        <f t="shared" si="28"/>
        <v>14782.190299999998</v>
      </c>
      <c r="Q79" s="25">
        <f t="shared" si="29"/>
        <v>14782.190299999998</v>
      </c>
      <c r="R79" s="25"/>
      <c r="S79" s="25">
        <f t="shared" si="32"/>
        <v>17617.9153</v>
      </c>
      <c r="T79" s="25">
        <f t="shared" si="32"/>
        <v>17617.9153</v>
      </c>
      <c r="U79" s="28"/>
      <c r="V79" s="36"/>
      <c r="W79" s="36"/>
      <c r="X79" s="36"/>
      <c r="Y79" s="28">
        <f t="shared" si="30"/>
        <v>17617.9153</v>
      </c>
      <c r="Z79" s="28">
        <f t="shared" si="31"/>
        <v>17617.9153</v>
      </c>
      <c r="AA79" s="36"/>
    </row>
    <row r="80" spans="1:27" ht="41.25" customHeight="1">
      <c r="A80" s="14" t="s">
        <v>92</v>
      </c>
      <c r="B80" s="16" t="s">
        <v>93</v>
      </c>
      <c r="C80" s="16"/>
      <c r="D80" s="25">
        <f>D81+D88+D91</f>
        <v>14782.190299999998</v>
      </c>
      <c r="E80" s="25">
        <f>E81+E88+E91</f>
        <v>14782.190299999998</v>
      </c>
      <c r="F80" s="25"/>
      <c r="G80" s="25">
        <f aca="true" t="shared" si="33" ref="G80:L80">G81+G91</f>
        <v>0</v>
      </c>
      <c r="H80" s="25">
        <f t="shared" si="33"/>
        <v>0</v>
      </c>
      <c r="I80" s="25">
        <f t="shared" si="33"/>
        <v>0</v>
      </c>
      <c r="J80" s="25">
        <f t="shared" si="33"/>
        <v>5383</v>
      </c>
      <c r="K80" s="25">
        <f t="shared" si="33"/>
        <v>5383</v>
      </c>
      <c r="L80" s="25">
        <f t="shared" si="33"/>
        <v>0</v>
      </c>
      <c r="M80" s="25"/>
      <c r="N80" s="25"/>
      <c r="O80" s="25"/>
      <c r="P80" s="25">
        <f t="shared" si="28"/>
        <v>14782.190299999998</v>
      </c>
      <c r="Q80" s="25">
        <f t="shared" si="29"/>
        <v>14782.190299999998</v>
      </c>
      <c r="R80" s="25"/>
      <c r="S80" s="25">
        <f>S81+S88+S91</f>
        <v>17617.9153</v>
      </c>
      <c r="T80" s="25">
        <f>T81+T88+T91</f>
        <v>17617.9153</v>
      </c>
      <c r="U80" s="28"/>
      <c r="V80" s="36"/>
      <c r="W80" s="36"/>
      <c r="X80" s="36"/>
      <c r="Y80" s="28">
        <f t="shared" si="30"/>
        <v>17617.9153</v>
      </c>
      <c r="Z80" s="28">
        <f t="shared" si="31"/>
        <v>17617.9153</v>
      </c>
      <c r="AA80" s="36"/>
    </row>
    <row r="81" spans="1:27" ht="39.75" customHeight="1">
      <c r="A81" s="22" t="s">
        <v>71</v>
      </c>
      <c r="B81" s="16" t="s">
        <v>94</v>
      </c>
      <c r="C81" s="8"/>
      <c r="D81" s="25">
        <f>D82+D84+D86</f>
        <v>5443</v>
      </c>
      <c r="E81" s="25">
        <f aca="true" t="shared" si="34" ref="E81:T81">E82+E84+E86</f>
        <v>5443</v>
      </c>
      <c r="F81" s="25"/>
      <c r="G81" s="25">
        <f t="shared" si="34"/>
        <v>0</v>
      </c>
      <c r="H81" s="25">
        <f t="shared" si="34"/>
        <v>0</v>
      </c>
      <c r="I81" s="25">
        <f t="shared" si="34"/>
        <v>0</v>
      </c>
      <c r="J81" s="25">
        <f t="shared" si="34"/>
        <v>5383</v>
      </c>
      <c r="K81" s="25">
        <f t="shared" si="34"/>
        <v>5383</v>
      </c>
      <c r="L81" s="25">
        <f t="shared" si="34"/>
        <v>0</v>
      </c>
      <c r="M81" s="25"/>
      <c r="N81" s="25"/>
      <c r="O81" s="25"/>
      <c r="P81" s="25">
        <f t="shared" si="28"/>
        <v>5443</v>
      </c>
      <c r="Q81" s="25">
        <f t="shared" si="29"/>
        <v>5443</v>
      </c>
      <c r="R81" s="25"/>
      <c r="S81" s="25">
        <f t="shared" si="34"/>
        <v>6305</v>
      </c>
      <c r="T81" s="25">
        <f t="shared" si="34"/>
        <v>6305</v>
      </c>
      <c r="U81" s="28"/>
      <c r="V81" s="36"/>
      <c r="W81" s="36"/>
      <c r="X81" s="36"/>
      <c r="Y81" s="28">
        <f t="shared" si="30"/>
        <v>6305</v>
      </c>
      <c r="Z81" s="28">
        <f t="shared" si="31"/>
        <v>6305</v>
      </c>
      <c r="AA81" s="36"/>
    </row>
    <row r="82" spans="1:27" ht="63.75" customHeight="1">
      <c r="A82" s="14" t="s">
        <v>15</v>
      </c>
      <c r="B82" s="16" t="s">
        <v>94</v>
      </c>
      <c r="C82" s="12">
        <v>100</v>
      </c>
      <c r="D82" s="40">
        <f>D83</f>
        <v>5383</v>
      </c>
      <c r="E82" s="40">
        <f>D82</f>
        <v>5383</v>
      </c>
      <c r="F82" s="40"/>
      <c r="G82" s="41"/>
      <c r="H82" s="41"/>
      <c r="I82" s="42"/>
      <c r="J82" s="41">
        <f>D82+G82</f>
        <v>5383</v>
      </c>
      <c r="K82" s="41">
        <f>J82</f>
        <v>5383</v>
      </c>
      <c r="L82" s="42"/>
      <c r="M82" s="42"/>
      <c r="N82" s="42"/>
      <c r="O82" s="42"/>
      <c r="P82" s="25">
        <f t="shared" si="28"/>
        <v>5383</v>
      </c>
      <c r="Q82" s="25">
        <f t="shared" si="29"/>
        <v>5383</v>
      </c>
      <c r="R82" s="42"/>
      <c r="S82" s="28">
        <f>S83</f>
        <v>6250</v>
      </c>
      <c r="T82" s="28">
        <f>T83</f>
        <v>6250</v>
      </c>
      <c r="U82" s="36"/>
      <c r="V82" s="36"/>
      <c r="W82" s="36"/>
      <c r="X82" s="36"/>
      <c r="Y82" s="28">
        <f t="shared" si="30"/>
        <v>6250</v>
      </c>
      <c r="Z82" s="28">
        <f t="shared" si="31"/>
        <v>6250</v>
      </c>
      <c r="AA82" s="36"/>
    </row>
    <row r="83" spans="1:27" ht="30" customHeight="1">
      <c r="A83" s="14" t="s">
        <v>16</v>
      </c>
      <c r="B83" s="16" t="s">
        <v>94</v>
      </c>
      <c r="C83" s="37">
        <v>120</v>
      </c>
      <c r="D83" s="28">
        <v>5383</v>
      </c>
      <c r="E83" s="28">
        <f>D83</f>
        <v>5383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5">
        <f t="shared" si="28"/>
        <v>5383</v>
      </c>
      <c r="Q83" s="25">
        <f t="shared" si="29"/>
        <v>5383</v>
      </c>
      <c r="R83" s="28"/>
      <c r="S83" s="28">
        <v>6250</v>
      </c>
      <c r="T83" s="28">
        <f>S83</f>
        <v>6250</v>
      </c>
      <c r="U83" s="36"/>
      <c r="V83" s="36"/>
      <c r="W83" s="36"/>
      <c r="X83" s="36"/>
      <c r="Y83" s="28">
        <f t="shared" si="30"/>
        <v>6250</v>
      </c>
      <c r="Z83" s="28">
        <f t="shared" si="31"/>
        <v>6250</v>
      </c>
      <c r="AA83" s="36"/>
    </row>
    <row r="84" spans="1:27" ht="26.25" customHeight="1">
      <c r="A84" s="14" t="s">
        <v>17</v>
      </c>
      <c r="B84" s="16" t="s">
        <v>94</v>
      </c>
      <c r="C84" s="37">
        <v>200</v>
      </c>
      <c r="D84" s="28">
        <f>D85</f>
        <v>40</v>
      </c>
      <c r="E84" s="28">
        <f>E85</f>
        <v>40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5">
        <f t="shared" si="28"/>
        <v>40</v>
      </c>
      <c r="Q84" s="25">
        <f t="shared" si="29"/>
        <v>40</v>
      </c>
      <c r="R84" s="28"/>
      <c r="S84" s="28">
        <f>S85</f>
        <v>35</v>
      </c>
      <c r="T84" s="28">
        <f>T85</f>
        <v>35</v>
      </c>
      <c r="U84" s="36"/>
      <c r="V84" s="36"/>
      <c r="W84" s="36"/>
      <c r="X84" s="36"/>
      <c r="Y84" s="28">
        <f t="shared" si="30"/>
        <v>35</v>
      </c>
      <c r="Z84" s="28">
        <f t="shared" si="31"/>
        <v>35</v>
      </c>
      <c r="AA84" s="36"/>
    </row>
    <row r="85" spans="1:27" ht="27" customHeight="1">
      <c r="A85" s="14" t="s">
        <v>18</v>
      </c>
      <c r="B85" s="16" t="s">
        <v>94</v>
      </c>
      <c r="C85" s="37">
        <v>240</v>
      </c>
      <c r="D85" s="28">
        <v>40</v>
      </c>
      <c r="E85" s="28">
        <f>D85</f>
        <v>40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5">
        <f t="shared" si="28"/>
        <v>40</v>
      </c>
      <c r="Q85" s="25">
        <f t="shared" si="29"/>
        <v>40</v>
      </c>
      <c r="R85" s="28"/>
      <c r="S85" s="28">
        <v>35</v>
      </c>
      <c r="T85" s="28">
        <f>S85</f>
        <v>35</v>
      </c>
      <c r="U85" s="36"/>
      <c r="V85" s="36"/>
      <c r="W85" s="36"/>
      <c r="X85" s="36"/>
      <c r="Y85" s="28">
        <f t="shared" si="30"/>
        <v>35</v>
      </c>
      <c r="Z85" s="28">
        <f t="shared" si="31"/>
        <v>35</v>
      </c>
      <c r="AA85" s="36"/>
    </row>
    <row r="86" spans="1:27" ht="21" customHeight="1">
      <c r="A86" s="20" t="s">
        <v>24</v>
      </c>
      <c r="B86" s="16" t="s">
        <v>94</v>
      </c>
      <c r="C86" s="37">
        <v>800</v>
      </c>
      <c r="D86" s="28">
        <f>D87</f>
        <v>20</v>
      </c>
      <c r="E86" s="28">
        <f>E87</f>
        <v>20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5">
        <f t="shared" si="28"/>
        <v>20</v>
      </c>
      <c r="Q86" s="25">
        <f t="shared" si="29"/>
        <v>20</v>
      </c>
      <c r="R86" s="28"/>
      <c r="S86" s="28">
        <f>S87</f>
        <v>20</v>
      </c>
      <c r="T86" s="28">
        <f>T87</f>
        <v>20</v>
      </c>
      <c r="U86" s="36"/>
      <c r="V86" s="36"/>
      <c r="W86" s="36"/>
      <c r="X86" s="36"/>
      <c r="Y86" s="28">
        <f t="shared" si="30"/>
        <v>20</v>
      </c>
      <c r="Z86" s="28">
        <f t="shared" si="31"/>
        <v>20</v>
      </c>
      <c r="AA86" s="36"/>
    </row>
    <row r="87" spans="1:27" ht="21.75" customHeight="1">
      <c r="A87" s="13" t="s">
        <v>19</v>
      </c>
      <c r="B87" s="16" t="s">
        <v>94</v>
      </c>
      <c r="C87" s="37">
        <v>850</v>
      </c>
      <c r="D87" s="28">
        <v>20</v>
      </c>
      <c r="E87" s="28">
        <f>D87</f>
        <v>20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5">
        <f t="shared" si="28"/>
        <v>20</v>
      </c>
      <c r="Q87" s="25">
        <f t="shared" si="29"/>
        <v>20</v>
      </c>
      <c r="R87" s="28"/>
      <c r="S87" s="28">
        <v>20</v>
      </c>
      <c r="T87" s="28">
        <f>S87</f>
        <v>20</v>
      </c>
      <c r="U87" s="36"/>
      <c r="V87" s="36"/>
      <c r="W87" s="36"/>
      <c r="X87" s="36"/>
      <c r="Y87" s="28">
        <f t="shared" si="30"/>
        <v>20</v>
      </c>
      <c r="Z87" s="28">
        <f t="shared" si="31"/>
        <v>20</v>
      </c>
      <c r="AA87" s="36"/>
    </row>
    <row r="88" spans="1:27" ht="38.25" customHeight="1">
      <c r="A88" s="14" t="s">
        <v>103</v>
      </c>
      <c r="B88" s="16" t="s">
        <v>104</v>
      </c>
      <c r="C88" s="12"/>
      <c r="D88" s="25">
        <f>D89</f>
        <v>36</v>
      </c>
      <c r="E88" s="25">
        <f>E89</f>
        <v>36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5">
        <f t="shared" si="28"/>
        <v>36</v>
      </c>
      <c r="Q88" s="25">
        <f t="shared" si="29"/>
        <v>36</v>
      </c>
      <c r="R88" s="28"/>
      <c r="S88" s="28">
        <f>S89</f>
        <v>36</v>
      </c>
      <c r="T88" s="28">
        <f>T89</f>
        <v>36</v>
      </c>
      <c r="U88" s="36"/>
      <c r="V88" s="36"/>
      <c r="W88" s="36"/>
      <c r="X88" s="36"/>
      <c r="Y88" s="28">
        <f t="shared" si="30"/>
        <v>36</v>
      </c>
      <c r="Z88" s="28">
        <f t="shared" si="31"/>
        <v>36</v>
      </c>
      <c r="AA88" s="36"/>
    </row>
    <row r="89" spans="1:27" ht="24.75" customHeight="1">
      <c r="A89" s="14" t="s">
        <v>17</v>
      </c>
      <c r="B89" s="16" t="s">
        <v>104</v>
      </c>
      <c r="C89" s="12">
        <v>200</v>
      </c>
      <c r="D89" s="25">
        <f>D90</f>
        <v>36</v>
      </c>
      <c r="E89" s="25">
        <f>E90</f>
        <v>36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5">
        <f t="shared" si="28"/>
        <v>36</v>
      </c>
      <c r="Q89" s="25">
        <f t="shared" si="29"/>
        <v>36</v>
      </c>
      <c r="R89" s="28"/>
      <c r="S89" s="28">
        <f>S90</f>
        <v>36</v>
      </c>
      <c r="T89" s="28">
        <f>T90</f>
        <v>36</v>
      </c>
      <c r="U89" s="36"/>
      <c r="V89" s="36"/>
      <c r="W89" s="36"/>
      <c r="X89" s="36"/>
      <c r="Y89" s="28">
        <f t="shared" si="30"/>
        <v>36</v>
      </c>
      <c r="Z89" s="28">
        <f t="shared" si="31"/>
        <v>36</v>
      </c>
      <c r="AA89" s="36"/>
    </row>
    <row r="90" spans="1:27" ht="24.75" customHeight="1">
      <c r="A90" s="14" t="s">
        <v>18</v>
      </c>
      <c r="B90" s="16" t="s">
        <v>104</v>
      </c>
      <c r="C90" s="12">
        <v>240</v>
      </c>
      <c r="D90" s="25">
        <v>36</v>
      </c>
      <c r="E90" s="25">
        <f>D90</f>
        <v>36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5">
        <f t="shared" si="28"/>
        <v>36</v>
      </c>
      <c r="Q90" s="25">
        <f t="shared" si="29"/>
        <v>36</v>
      </c>
      <c r="R90" s="28"/>
      <c r="S90" s="28">
        <v>36</v>
      </c>
      <c r="T90" s="28">
        <f>S90</f>
        <v>36</v>
      </c>
      <c r="U90" s="36"/>
      <c r="V90" s="36"/>
      <c r="W90" s="36"/>
      <c r="X90" s="36"/>
      <c r="Y90" s="28">
        <f t="shared" si="30"/>
        <v>36</v>
      </c>
      <c r="Z90" s="28">
        <f t="shared" si="31"/>
        <v>36</v>
      </c>
      <c r="AA90" s="36"/>
    </row>
    <row r="91" spans="1:27" ht="62.25" customHeight="1">
      <c r="A91" s="22" t="s">
        <v>39</v>
      </c>
      <c r="B91" s="16" t="s">
        <v>40</v>
      </c>
      <c r="C91" s="37"/>
      <c r="D91" s="28">
        <f>D92+D94+D96+D98</f>
        <v>9303.190299999998</v>
      </c>
      <c r="E91" s="28">
        <f aca="true" t="shared" si="35" ref="E91:T91">E92+E94+E96+E98</f>
        <v>9303.190299999998</v>
      </c>
      <c r="F91" s="28"/>
      <c r="G91" s="28">
        <f t="shared" si="35"/>
        <v>0</v>
      </c>
      <c r="H91" s="28">
        <f t="shared" si="35"/>
        <v>0</v>
      </c>
      <c r="I91" s="28">
        <f t="shared" si="35"/>
        <v>0</v>
      </c>
      <c r="J91" s="28">
        <f t="shared" si="35"/>
        <v>0</v>
      </c>
      <c r="K91" s="28">
        <f t="shared" si="35"/>
        <v>0</v>
      </c>
      <c r="L91" s="28">
        <f t="shared" si="35"/>
        <v>0</v>
      </c>
      <c r="M91" s="28"/>
      <c r="N91" s="28"/>
      <c r="O91" s="28"/>
      <c r="P91" s="25">
        <f t="shared" si="28"/>
        <v>9303.190299999998</v>
      </c>
      <c r="Q91" s="25">
        <f t="shared" si="29"/>
        <v>9303.190299999998</v>
      </c>
      <c r="R91" s="28"/>
      <c r="S91" s="28">
        <f>S92+S94+S96+S98</f>
        <v>11276.915299999999</v>
      </c>
      <c r="T91" s="28">
        <f t="shared" si="35"/>
        <v>11276.915299999999</v>
      </c>
      <c r="U91" s="28"/>
      <c r="V91" s="36"/>
      <c r="W91" s="36"/>
      <c r="X91" s="36"/>
      <c r="Y91" s="28">
        <f t="shared" si="30"/>
        <v>11276.915299999999</v>
      </c>
      <c r="Z91" s="28">
        <f t="shared" si="31"/>
        <v>11276.915299999999</v>
      </c>
      <c r="AA91" s="36"/>
    </row>
    <row r="92" spans="1:27" ht="63.75" customHeight="1">
      <c r="A92" s="14" t="s">
        <v>15</v>
      </c>
      <c r="B92" s="16" t="s">
        <v>40</v>
      </c>
      <c r="C92" s="37">
        <v>100</v>
      </c>
      <c r="D92" s="28">
        <f>D93</f>
        <v>7240</v>
      </c>
      <c r="E92" s="28">
        <f>E93</f>
        <v>7240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5">
        <f t="shared" si="28"/>
        <v>7240</v>
      </c>
      <c r="Q92" s="25">
        <f t="shared" si="29"/>
        <v>7240</v>
      </c>
      <c r="R92" s="28"/>
      <c r="S92" s="28">
        <f>S93</f>
        <v>8690</v>
      </c>
      <c r="T92" s="28">
        <f>T93</f>
        <v>8690</v>
      </c>
      <c r="U92" s="28"/>
      <c r="V92" s="36"/>
      <c r="W92" s="26"/>
      <c r="X92" s="36"/>
      <c r="Y92" s="28">
        <f t="shared" si="30"/>
        <v>8690</v>
      </c>
      <c r="Z92" s="28">
        <f t="shared" si="31"/>
        <v>8690</v>
      </c>
      <c r="AA92" s="36"/>
    </row>
    <row r="93" spans="1:27" ht="18" customHeight="1">
      <c r="A93" s="14" t="s">
        <v>9</v>
      </c>
      <c r="B93" s="16" t="s">
        <v>40</v>
      </c>
      <c r="C93" s="37">
        <v>110</v>
      </c>
      <c r="D93" s="28">
        <v>7240</v>
      </c>
      <c r="E93" s="28">
        <f>D93</f>
        <v>7240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5">
        <f t="shared" si="28"/>
        <v>7240</v>
      </c>
      <c r="Q93" s="25">
        <f t="shared" si="29"/>
        <v>7240</v>
      </c>
      <c r="R93" s="28"/>
      <c r="S93" s="28">
        <v>8690</v>
      </c>
      <c r="T93" s="28">
        <f>S93</f>
        <v>8690</v>
      </c>
      <c r="U93" s="28"/>
      <c r="V93" s="36"/>
      <c r="W93" s="36"/>
      <c r="X93" s="36"/>
      <c r="Y93" s="28">
        <f t="shared" si="30"/>
        <v>8690</v>
      </c>
      <c r="Z93" s="28">
        <f t="shared" si="31"/>
        <v>8690</v>
      </c>
      <c r="AA93" s="36"/>
    </row>
    <row r="94" spans="1:27" ht="27" customHeight="1">
      <c r="A94" s="14" t="s">
        <v>17</v>
      </c>
      <c r="B94" s="16" t="s">
        <v>40</v>
      </c>
      <c r="C94" s="37">
        <v>200</v>
      </c>
      <c r="D94" s="25">
        <f>D95</f>
        <v>1996.8903</v>
      </c>
      <c r="E94" s="25">
        <f>E95</f>
        <v>1996.8903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25">
        <f t="shared" si="28"/>
        <v>1996.8903</v>
      </c>
      <c r="Q94" s="25">
        <f t="shared" si="29"/>
        <v>1996.8903</v>
      </c>
      <c r="R94" s="36"/>
      <c r="S94" s="25">
        <f>S95</f>
        <v>2530.6153</v>
      </c>
      <c r="T94" s="25">
        <f>T95</f>
        <v>2530.6153</v>
      </c>
      <c r="U94" s="36"/>
      <c r="V94" s="36"/>
      <c r="W94" s="36"/>
      <c r="X94" s="36"/>
      <c r="Y94" s="28">
        <f t="shared" si="30"/>
        <v>2530.6153</v>
      </c>
      <c r="Z94" s="28">
        <f t="shared" si="31"/>
        <v>2530.6153</v>
      </c>
      <c r="AA94" s="36"/>
    </row>
    <row r="95" spans="1:27" ht="25.5">
      <c r="A95" s="14" t="s">
        <v>18</v>
      </c>
      <c r="B95" s="16" t="s">
        <v>40</v>
      </c>
      <c r="C95" s="37">
        <v>240</v>
      </c>
      <c r="D95" s="29">
        <f>40+1931.8903+25</f>
        <v>1996.8903</v>
      </c>
      <c r="E95" s="25">
        <f>D95</f>
        <v>1996.8903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25">
        <f t="shared" si="28"/>
        <v>1996.8903</v>
      </c>
      <c r="Q95" s="25">
        <f t="shared" si="29"/>
        <v>1996.8903</v>
      </c>
      <c r="R95" s="36"/>
      <c r="S95" s="25">
        <f>2475.6153+40+15</f>
        <v>2530.6153</v>
      </c>
      <c r="T95" s="25">
        <f>S95</f>
        <v>2530.6153</v>
      </c>
      <c r="U95" s="36"/>
      <c r="V95" s="36"/>
      <c r="W95" s="36"/>
      <c r="X95" s="36"/>
      <c r="Y95" s="28">
        <f t="shared" si="30"/>
        <v>2530.6153</v>
      </c>
      <c r="Z95" s="28">
        <f t="shared" si="31"/>
        <v>2530.6153</v>
      </c>
      <c r="AA95" s="36"/>
    </row>
    <row r="96" spans="1:27" ht="25.5">
      <c r="A96" s="14" t="s">
        <v>41</v>
      </c>
      <c r="B96" s="16" t="s">
        <v>40</v>
      </c>
      <c r="C96" s="37">
        <v>300</v>
      </c>
      <c r="D96" s="28">
        <f>D97</f>
        <v>30</v>
      </c>
      <c r="E96" s="28">
        <f>E97</f>
        <v>30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5">
        <f t="shared" si="28"/>
        <v>30</v>
      </c>
      <c r="Q96" s="25">
        <f t="shared" si="29"/>
        <v>30</v>
      </c>
      <c r="R96" s="28"/>
      <c r="S96" s="28">
        <f>S97</f>
        <v>20</v>
      </c>
      <c r="T96" s="28">
        <f>T97</f>
        <v>20</v>
      </c>
      <c r="U96" s="28"/>
      <c r="V96" s="36"/>
      <c r="W96" s="36"/>
      <c r="X96" s="36"/>
      <c r="Y96" s="28">
        <f t="shared" si="30"/>
        <v>20</v>
      </c>
      <c r="Z96" s="28">
        <f t="shared" si="31"/>
        <v>20</v>
      </c>
      <c r="AA96" s="36"/>
    </row>
    <row r="97" spans="1:27" ht="14.25" customHeight="1">
      <c r="A97" s="14" t="s">
        <v>42</v>
      </c>
      <c r="B97" s="16" t="s">
        <v>40</v>
      </c>
      <c r="C97" s="37">
        <v>360</v>
      </c>
      <c r="D97" s="28">
        <v>30</v>
      </c>
      <c r="E97" s="28">
        <f>D97</f>
        <v>30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5">
        <f t="shared" si="28"/>
        <v>30</v>
      </c>
      <c r="Q97" s="25">
        <f t="shared" si="29"/>
        <v>30</v>
      </c>
      <c r="R97" s="28"/>
      <c r="S97" s="28">
        <v>20</v>
      </c>
      <c r="T97" s="28">
        <f>S97</f>
        <v>20</v>
      </c>
      <c r="U97" s="28"/>
      <c r="V97" s="36"/>
      <c r="W97" s="36"/>
      <c r="X97" s="36"/>
      <c r="Y97" s="28">
        <f t="shared" si="30"/>
        <v>20</v>
      </c>
      <c r="Z97" s="28">
        <f t="shared" si="31"/>
        <v>20</v>
      </c>
      <c r="AA97" s="36"/>
    </row>
    <row r="98" spans="1:27" ht="18.75" customHeight="1">
      <c r="A98" s="20" t="s">
        <v>24</v>
      </c>
      <c r="B98" s="16" t="s">
        <v>40</v>
      </c>
      <c r="C98" s="37">
        <v>800</v>
      </c>
      <c r="D98" s="28">
        <f>D99</f>
        <v>36.3</v>
      </c>
      <c r="E98" s="28">
        <f>E99</f>
        <v>36.3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5">
        <f t="shared" si="28"/>
        <v>36.3</v>
      </c>
      <c r="Q98" s="25">
        <f t="shared" si="29"/>
        <v>36.3</v>
      </c>
      <c r="R98" s="28"/>
      <c r="S98" s="28">
        <f>S99</f>
        <v>36.3</v>
      </c>
      <c r="T98" s="28">
        <f>T99</f>
        <v>36.3</v>
      </c>
      <c r="U98" s="28"/>
      <c r="V98" s="36"/>
      <c r="W98" s="36"/>
      <c r="X98" s="36"/>
      <c r="Y98" s="28">
        <f t="shared" si="30"/>
        <v>36.3</v>
      </c>
      <c r="Z98" s="28">
        <f t="shared" si="31"/>
        <v>36.3</v>
      </c>
      <c r="AA98" s="36"/>
    </row>
    <row r="99" spans="1:27" ht="15.75" customHeight="1">
      <c r="A99" s="13" t="s">
        <v>19</v>
      </c>
      <c r="B99" s="16" t="s">
        <v>40</v>
      </c>
      <c r="C99" s="37">
        <v>850</v>
      </c>
      <c r="D99" s="28">
        <f>15+21.3</f>
        <v>36.3</v>
      </c>
      <c r="E99" s="28">
        <f>D99</f>
        <v>36.3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5">
        <f t="shared" si="28"/>
        <v>36.3</v>
      </c>
      <c r="Q99" s="25">
        <f t="shared" si="29"/>
        <v>36.3</v>
      </c>
      <c r="R99" s="28"/>
      <c r="S99" s="28">
        <f>15+21.3</f>
        <v>36.3</v>
      </c>
      <c r="T99" s="28">
        <f>S99</f>
        <v>36.3</v>
      </c>
      <c r="U99" s="28"/>
      <c r="V99" s="36"/>
      <c r="W99" s="36"/>
      <c r="X99" s="36"/>
      <c r="Y99" s="28">
        <f t="shared" si="30"/>
        <v>36.3</v>
      </c>
      <c r="Z99" s="28">
        <f t="shared" si="31"/>
        <v>36.3</v>
      </c>
      <c r="AA99" s="36"/>
    </row>
    <row r="100" spans="1:27" ht="48" customHeight="1">
      <c r="A100" s="14" t="s">
        <v>95</v>
      </c>
      <c r="B100" s="16" t="s">
        <v>96</v>
      </c>
      <c r="C100" s="37"/>
      <c r="D100" s="28">
        <f aca="true" t="shared" si="36" ref="D100:E103">D101</f>
        <v>270</v>
      </c>
      <c r="E100" s="28">
        <f t="shared" si="36"/>
        <v>270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5">
        <f t="shared" si="28"/>
        <v>270</v>
      </c>
      <c r="Q100" s="25">
        <f t="shared" si="29"/>
        <v>270</v>
      </c>
      <c r="R100" s="28"/>
      <c r="S100" s="28">
        <f aca="true" t="shared" si="37" ref="S100:T103">S101</f>
        <v>0</v>
      </c>
      <c r="T100" s="28">
        <f t="shared" si="37"/>
        <v>0</v>
      </c>
      <c r="U100" s="28"/>
      <c r="V100" s="36"/>
      <c r="W100" s="36"/>
      <c r="X100" s="36"/>
      <c r="Y100" s="28">
        <f t="shared" si="30"/>
        <v>0</v>
      </c>
      <c r="Z100" s="28">
        <f t="shared" si="31"/>
        <v>0</v>
      </c>
      <c r="AA100" s="36"/>
    </row>
    <row r="101" spans="1:27" ht="25.5">
      <c r="A101" s="14" t="s">
        <v>97</v>
      </c>
      <c r="B101" s="16" t="s">
        <v>98</v>
      </c>
      <c r="C101" s="38"/>
      <c r="D101" s="28">
        <f t="shared" si="36"/>
        <v>270</v>
      </c>
      <c r="E101" s="28">
        <f t="shared" si="36"/>
        <v>270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5">
        <f t="shared" si="28"/>
        <v>270</v>
      </c>
      <c r="Q101" s="25">
        <f t="shared" si="29"/>
        <v>270</v>
      </c>
      <c r="R101" s="28"/>
      <c r="S101" s="28">
        <f t="shared" si="37"/>
        <v>0</v>
      </c>
      <c r="T101" s="28">
        <f t="shared" si="37"/>
        <v>0</v>
      </c>
      <c r="U101" s="28"/>
      <c r="V101" s="36"/>
      <c r="W101" s="36"/>
      <c r="X101" s="36"/>
      <c r="Y101" s="28">
        <f t="shared" si="30"/>
        <v>0</v>
      </c>
      <c r="Z101" s="28">
        <f t="shared" si="31"/>
        <v>0</v>
      </c>
      <c r="AA101" s="36"/>
    </row>
    <row r="102" spans="1:27" ht="61.5" customHeight="1">
      <c r="A102" s="22" t="s">
        <v>99</v>
      </c>
      <c r="B102" s="16" t="s">
        <v>32</v>
      </c>
      <c r="D102" s="28">
        <f t="shared" si="36"/>
        <v>270</v>
      </c>
      <c r="E102" s="28">
        <f t="shared" si="36"/>
        <v>270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5">
        <f t="shared" si="28"/>
        <v>270</v>
      </c>
      <c r="Q102" s="25">
        <f t="shared" si="29"/>
        <v>270</v>
      </c>
      <c r="R102" s="28"/>
      <c r="S102" s="28">
        <f t="shared" si="37"/>
        <v>0</v>
      </c>
      <c r="T102" s="28">
        <f t="shared" si="37"/>
        <v>0</v>
      </c>
      <c r="U102" s="28"/>
      <c r="V102" s="36"/>
      <c r="W102" s="36"/>
      <c r="X102" s="36"/>
      <c r="Y102" s="28">
        <f t="shared" si="30"/>
        <v>0</v>
      </c>
      <c r="Z102" s="28">
        <f t="shared" si="31"/>
        <v>0</v>
      </c>
      <c r="AA102" s="36"/>
    </row>
    <row r="103" spans="1:27" ht="25.5">
      <c r="A103" s="14" t="s">
        <v>17</v>
      </c>
      <c r="B103" s="16" t="s">
        <v>32</v>
      </c>
      <c r="C103" s="38" t="s">
        <v>21</v>
      </c>
      <c r="D103" s="28">
        <f t="shared" si="36"/>
        <v>270</v>
      </c>
      <c r="E103" s="28">
        <f t="shared" si="36"/>
        <v>270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5">
        <f t="shared" si="28"/>
        <v>270</v>
      </c>
      <c r="Q103" s="25">
        <f t="shared" si="29"/>
        <v>270</v>
      </c>
      <c r="R103" s="28"/>
      <c r="S103" s="28">
        <f t="shared" si="37"/>
        <v>0</v>
      </c>
      <c r="T103" s="28">
        <f t="shared" si="37"/>
        <v>0</v>
      </c>
      <c r="U103" s="28"/>
      <c r="V103" s="36"/>
      <c r="W103" s="36"/>
      <c r="X103" s="36"/>
      <c r="Y103" s="28">
        <f t="shared" si="30"/>
        <v>0</v>
      </c>
      <c r="Z103" s="28">
        <f t="shared" si="31"/>
        <v>0</v>
      </c>
      <c r="AA103" s="36"/>
    </row>
    <row r="104" spans="1:27" ht="28.5" customHeight="1">
      <c r="A104" s="14" t="s">
        <v>18</v>
      </c>
      <c r="B104" s="16" t="s">
        <v>32</v>
      </c>
      <c r="C104" s="38" t="s">
        <v>22</v>
      </c>
      <c r="D104" s="28">
        <v>270</v>
      </c>
      <c r="E104" s="28">
        <f>D104</f>
        <v>270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5">
        <f t="shared" si="28"/>
        <v>270</v>
      </c>
      <c r="Q104" s="25">
        <f t="shared" si="29"/>
        <v>270</v>
      </c>
      <c r="R104" s="28"/>
      <c r="S104" s="28">
        <v>0</v>
      </c>
      <c r="T104" s="28">
        <f>S104</f>
        <v>0</v>
      </c>
      <c r="U104" s="28"/>
      <c r="V104" s="36"/>
      <c r="W104" s="36"/>
      <c r="X104" s="36"/>
      <c r="Y104" s="28">
        <f t="shared" si="30"/>
        <v>0</v>
      </c>
      <c r="Z104" s="28">
        <f t="shared" si="31"/>
        <v>0</v>
      </c>
      <c r="AA104" s="36"/>
    </row>
    <row r="105" spans="1:27" ht="50.25" customHeight="1">
      <c r="A105" s="14" t="s">
        <v>120</v>
      </c>
      <c r="B105" s="16" t="s">
        <v>109</v>
      </c>
      <c r="C105" s="16"/>
      <c r="D105" s="29">
        <f aca="true" t="shared" si="38" ref="D105:E107">D106</f>
        <v>0.81956</v>
      </c>
      <c r="E105" s="25">
        <f t="shared" si="38"/>
        <v>0.81956</v>
      </c>
      <c r="F105" s="28"/>
      <c r="G105" s="28"/>
      <c r="H105" s="28"/>
      <c r="I105" s="28"/>
      <c r="J105" s="28"/>
      <c r="K105" s="28"/>
      <c r="L105" s="28"/>
      <c r="M105" s="28">
        <f aca="true" t="shared" si="39" ref="M105:N107">M106</f>
        <v>0.06293</v>
      </c>
      <c r="N105" s="28">
        <f t="shared" si="39"/>
        <v>0.06293</v>
      </c>
      <c r="O105" s="28"/>
      <c r="P105" s="28">
        <f>D105+M105</f>
        <v>0.88249</v>
      </c>
      <c r="Q105" s="28">
        <f>P105</f>
        <v>0.88249</v>
      </c>
      <c r="R105" s="28"/>
      <c r="S105" s="29">
        <v>0.81956</v>
      </c>
      <c r="T105" s="29">
        <v>0.81956</v>
      </c>
      <c r="U105" s="28"/>
      <c r="V105" s="28">
        <v>0.06293</v>
      </c>
      <c r="W105" s="28">
        <f>V105</f>
        <v>0.06293</v>
      </c>
      <c r="X105" s="36"/>
      <c r="Y105" s="28">
        <f>S105+V105</f>
        <v>0.88249</v>
      </c>
      <c r="Z105" s="28">
        <f t="shared" si="31"/>
        <v>0.88249</v>
      </c>
      <c r="AA105" s="36"/>
    </row>
    <row r="106" spans="1:27" ht="63.75">
      <c r="A106" s="14" t="s">
        <v>110</v>
      </c>
      <c r="B106" s="16" t="s">
        <v>111</v>
      </c>
      <c r="C106" s="16"/>
      <c r="D106" s="29">
        <f t="shared" si="38"/>
        <v>0.81956</v>
      </c>
      <c r="E106" s="25">
        <f t="shared" si="38"/>
        <v>0.81956</v>
      </c>
      <c r="F106" s="28"/>
      <c r="G106" s="28"/>
      <c r="H106" s="28"/>
      <c r="I106" s="28"/>
      <c r="J106" s="28"/>
      <c r="K106" s="28"/>
      <c r="L106" s="28"/>
      <c r="M106" s="28">
        <f t="shared" si="39"/>
        <v>0.06293</v>
      </c>
      <c r="N106" s="28">
        <f t="shared" si="39"/>
        <v>0.06293</v>
      </c>
      <c r="O106" s="28"/>
      <c r="P106" s="28">
        <f>D106+M106</f>
        <v>0.88249</v>
      </c>
      <c r="Q106" s="28">
        <f>P106</f>
        <v>0.88249</v>
      </c>
      <c r="R106" s="28"/>
      <c r="S106" s="29">
        <v>0.81956</v>
      </c>
      <c r="T106" s="29">
        <v>0.81956</v>
      </c>
      <c r="U106" s="28"/>
      <c r="V106" s="28">
        <v>0.06293</v>
      </c>
      <c r="W106" s="28">
        <f>V106</f>
        <v>0.06293</v>
      </c>
      <c r="X106" s="36"/>
      <c r="Y106" s="28">
        <f>S106+V106</f>
        <v>0.88249</v>
      </c>
      <c r="Z106" s="28">
        <f t="shared" si="31"/>
        <v>0.88249</v>
      </c>
      <c r="AA106" s="36"/>
    </row>
    <row r="107" spans="1:27" ht="63.75" customHeight="1">
      <c r="A107" s="14" t="s">
        <v>15</v>
      </c>
      <c r="B107" s="16" t="s">
        <v>111</v>
      </c>
      <c r="C107" s="16" t="s">
        <v>23</v>
      </c>
      <c r="D107" s="29">
        <f t="shared" si="38"/>
        <v>0.81956</v>
      </c>
      <c r="E107" s="25">
        <f t="shared" si="38"/>
        <v>0.81956</v>
      </c>
      <c r="F107" s="28"/>
      <c r="G107" s="28"/>
      <c r="H107" s="28"/>
      <c r="I107" s="28"/>
      <c r="J107" s="28"/>
      <c r="K107" s="28"/>
      <c r="L107" s="28"/>
      <c r="M107" s="28">
        <f t="shared" si="39"/>
        <v>0.06293</v>
      </c>
      <c r="N107" s="28">
        <f t="shared" si="39"/>
        <v>0.06293</v>
      </c>
      <c r="O107" s="28"/>
      <c r="P107" s="28">
        <f>D107+M107</f>
        <v>0.88249</v>
      </c>
      <c r="Q107" s="28">
        <f>P107</f>
        <v>0.88249</v>
      </c>
      <c r="R107" s="28"/>
      <c r="S107" s="29">
        <v>0.81956</v>
      </c>
      <c r="T107" s="29">
        <v>0.81956</v>
      </c>
      <c r="U107" s="28"/>
      <c r="V107" s="28">
        <v>0.06293</v>
      </c>
      <c r="W107" s="28">
        <f>V107</f>
        <v>0.06293</v>
      </c>
      <c r="X107" s="36"/>
      <c r="Y107" s="28">
        <f>S107+V107</f>
        <v>0.88249</v>
      </c>
      <c r="Z107" s="28">
        <f t="shared" si="31"/>
        <v>0.88249</v>
      </c>
      <c r="AA107" s="36"/>
    </row>
    <row r="108" spans="1:27" ht="27.75" customHeight="1">
      <c r="A108" s="14" t="s">
        <v>16</v>
      </c>
      <c r="B108" s="16" t="s">
        <v>111</v>
      </c>
      <c r="C108" s="16" t="s">
        <v>20</v>
      </c>
      <c r="D108" s="29">
        <v>0.81956</v>
      </c>
      <c r="E108" s="25">
        <f>D108</f>
        <v>0.81956</v>
      </c>
      <c r="F108" s="28"/>
      <c r="G108" s="28"/>
      <c r="H108" s="28"/>
      <c r="I108" s="28"/>
      <c r="J108" s="28"/>
      <c r="K108" s="28"/>
      <c r="L108" s="28"/>
      <c r="M108" s="28">
        <v>0.06293</v>
      </c>
      <c r="N108" s="28">
        <f>M108</f>
        <v>0.06293</v>
      </c>
      <c r="O108" s="28"/>
      <c r="P108" s="28">
        <f>D108+M108</f>
        <v>0.88249</v>
      </c>
      <c r="Q108" s="28">
        <f>P108</f>
        <v>0.88249</v>
      </c>
      <c r="R108" s="28"/>
      <c r="S108" s="29">
        <v>0.81956</v>
      </c>
      <c r="T108" s="29">
        <v>0.81956</v>
      </c>
      <c r="U108" s="28"/>
      <c r="V108" s="28">
        <v>0.06293</v>
      </c>
      <c r="W108" s="28">
        <f>V108</f>
        <v>0.06293</v>
      </c>
      <c r="X108" s="36"/>
      <c r="Y108" s="28">
        <f>S108+V108</f>
        <v>0.88249</v>
      </c>
      <c r="Z108" s="28">
        <f>Y108</f>
        <v>0.88249</v>
      </c>
      <c r="AA108" s="36"/>
    </row>
    <row r="109" spans="1:27" ht="12.75">
      <c r="A109" s="18" t="s">
        <v>13</v>
      </c>
      <c r="B109" s="19" t="s">
        <v>28</v>
      </c>
      <c r="C109" s="43"/>
      <c r="D109" s="32">
        <f>D110+D113+D116+D119</f>
        <v>2704.2</v>
      </c>
      <c r="E109" s="32">
        <f aca="true" t="shared" si="40" ref="E109:AA109">E110+E113+E116+E119</f>
        <v>2519.2</v>
      </c>
      <c r="F109" s="32">
        <f t="shared" si="40"/>
        <v>185</v>
      </c>
      <c r="G109" s="32">
        <f t="shared" si="40"/>
        <v>0</v>
      </c>
      <c r="H109" s="32">
        <f t="shared" si="40"/>
        <v>0</v>
      </c>
      <c r="I109" s="32">
        <f t="shared" si="40"/>
        <v>0</v>
      </c>
      <c r="J109" s="32">
        <f t="shared" si="40"/>
        <v>0</v>
      </c>
      <c r="K109" s="32">
        <f t="shared" si="40"/>
        <v>0</v>
      </c>
      <c r="L109" s="32">
        <f t="shared" si="40"/>
        <v>0</v>
      </c>
      <c r="M109" s="32">
        <f t="shared" si="40"/>
        <v>0</v>
      </c>
      <c r="N109" s="32">
        <f t="shared" si="40"/>
        <v>0</v>
      </c>
      <c r="O109" s="32">
        <f t="shared" si="40"/>
        <v>0</v>
      </c>
      <c r="P109" s="32">
        <f t="shared" si="40"/>
        <v>2704.2</v>
      </c>
      <c r="Q109" s="32">
        <f t="shared" si="40"/>
        <v>2519.2</v>
      </c>
      <c r="R109" s="32">
        <f t="shared" si="40"/>
        <v>185</v>
      </c>
      <c r="S109" s="32">
        <f t="shared" si="40"/>
        <v>3161</v>
      </c>
      <c r="T109" s="32">
        <f t="shared" si="40"/>
        <v>2976</v>
      </c>
      <c r="U109" s="32">
        <f t="shared" si="40"/>
        <v>185</v>
      </c>
      <c r="V109" s="32">
        <f t="shared" si="40"/>
        <v>0</v>
      </c>
      <c r="W109" s="32">
        <f t="shared" si="40"/>
        <v>0</v>
      </c>
      <c r="X109" s="32">
        <f t="shared" si="40"/>
        <v>0</v>
      </c>
      <c r="Y109" s="32">
        <f t="shared" si="40"/>
        <v>3161</v>
      </c>
      <c r="Z109" s="32">
        <f t="shared" si="40"/>
        <v>2976</v>
      </c>
      <c r="AA109" s="32">
        <f t="shared" si="40"/>
        <v>185</v>
      </c>
    </row>
    <row r="110" spans="1:27" ht="15" customHeight="1">
      <c r="A110" s="14" t="s">
        <v>35</v>
      </c>
      <c r="B110" s="12" t="s">
        <v>34</v>
      </c>
      <c r="C110" s="37"/>
      <c r="D110" s="25">
        <f>D111</f>
        <v>632</v>
      </c>
      <c r="E110" s="25">
        <f>E111</f>
        <v>632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>
        <f>D110</f>
        <v>632</v>
      </c>
      <c r="Q110" s="25">
        <f aca="true" t="shared" si="41" ref="Q110:Q115">P110</f>
        <v>632</v>
      </c>
      <c r="R110" s="25"/>
      <c r="S110" s="25">
        <f>S111</f>
        <v>1264</v>
      </c>
      <c r="T110" s="25">
        <f>T111</f>
        <v>1264</v>
      </c>
      <c r="U110" s="25"/>
      <c r="V110" s="36"/>
      <c r="W110" s="36"/>
      <c r="X110" s="36"/>
      <c r="Y110" s="28">
        <f>S110</f>
        <v>1264</v>
      </c>
      <c r="Z110" s="28">
        <f aca="true" t="shared" si="42" ref="Z110:Z115">Y110</f>
        <v>1264</v>
      </c>
      <c r="AA110" s="45"/>
    </row>
    <row r="111" spans="1:27" ht="14.25" customHeight="1">
      <c r="A111" s="14" t="s">
        <v>36</v>
      </c>
      <c r="B111" s="12" t="s">
        <v>34</v>
      </c>
      <c r="C111" s="12">
        <v>800</v>
      </c>
      <c r="D111" s="25">
        <f>D112</f>
        <v>632</v>
      </c>
      <c r="E111" s="25">
        <f>E112</f>
        <v>632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>
        <f aca="true" t="shared" si="43" ref="P111:P121">D111</f>
        <v>632</v>
      </c>
      <c r="Q111" s="25">
        <f t="shared" si="41"/>
        <v>632</v>
      </c>
      <c r="R111" s="25"/>
      <c r="S111" s="25">
        <f>S112</f>
        <v>1264</v>
      </c>
      <c r="T111" s="25">
        <f>T112</f>
        <v>1264</v>
      </c>
      <c r="U111" s="25"/>
      <c r="V111" s="36"/>
      <c r="W111" s="36"/>
      <c r="X111" s="36"/>
      <c r="Y111" s="28">
        <f aca="true" t="shared" si="44" ref="Y111:Y121">S111</f>
        <v>1264</v>
      </c>
      <c r="Z111" s="28">
        <f t="shared" si="42"/>
        <v>1264</v>
      </c>
      <c r="AA111" s="45"/>
    </row>
    <row r="112" spans="1:27" ht="18" customHeight="1">
      <c r="A112" s="14" t="s">
        <v>37</v>
      </c>
      <c r="B112" s="12" t="s">
        <v>34</v>
      </c>
      <c r="C112" s="12">
        <v>880</v>
      </c>
      <c r="D112" s="25">
        <v>632</v>
      </c>
      <c r="E112" s="25">
        <f>D112</f>
        <v>632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>
        <f t="shared" si="43"/>
        <v>632</v>
      </c>
      <c r="Q112" s="25">
        <f t="shared" si="41"/>
        <v>632</v>
      </c>
      <c r="R112" s="25"/>
      <c r="S112" s="25">
        <v>1264</v>
      </c>
      <c r="T112" s="25">
        <f>S112</f>
        <v>1264</v>
      </c>
      <c r="U112" s="25"/>
      <c r="V112" s="36"/>
      <c r="W112" s="36"/>
      <c r="X112" s="36"/>
      <c r="Y112" s="28">
        <f t="shared" si="44"/>
        <v>1264</v>
      </c>
      <c r="Z112" s="28">
        <f t="shared" si="42"/>
        <v>1264</v>
      </c>
      <c r="AA112" s="45"/>
    </row>
    <row r="113" spans="1:27" ht="16.5" customHeight="1">
      <c r="A113" s="20" t="s">
        <v>3</v>
      </c>
      <c r="B113" s="12" t="s">
        <v>26</v>
      </c>
      <c r="C113" s="37"/>
      <c r="D113" s="28">
        <f>D114</f>
        <v>30</v>
      </c>
      <c r="E113" s="25">
        <f>E114</f>
        <v>30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5">
        <f t="shared" si="43"/>
        <v>30</v>
      </c>
      <c r="Q113" s="25">
        <f t="shared" si="41"/>
        <v>30</v>
      </c>
      <c r="R113" s="28"/>
      <c r="S113" s="28">
        <f>S114</f>
        <v>30</v>
      </c>
      <c r="T113" s="28">
        <f>T114</f>
        <v>30</v>
      </c>
      <c r="U113" s="28"/>
      <c r="V113" s="36"/>
      <c r="W113" s="36"/>
      <c r="X113" s="36"/>
      <c r="Y113" s="28">
        <f t="shared" si="44"/>
        <v>30</v>
      </c>
      <c r="Z113" s="28">
        <f t="shared" si="42"/>
        <v>30</v>
      </c>
      <c r="AA113" s="45"/>
    </row>
    <row r="114" spans="1:27" ht="12.75" customHeight="1">
      <c r="A114" s="20" t="s">
        <v>24</v>
      </c>
      <c r="B114" s="16" t="s">
        <v>26</v>
      </c>
      <c r="C114" s="37">
        <v>800</v>
      </c>
      <c r="D114" s="28">
        <f>D115</f>
        <v>30</v>
      </c>
      <c r="E114" s="28">
        <f>E115</f>
        <v>30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5">
        <f t="shared" si="43"/>
        <v>30</v>
      </c>
      <c r="Q114" s="25">
        <f t="shared" si="41"/>
        <v>30</v>
      </c>
      <c r="R114" s="28"/>
      <c r="S114" s="28">
        <f>S115</f>
        <v>30</v>
      </c>
      <c r="T114" s="28">
        <f>T115</f>
        <v>30</v>
      </c>
      <c r="U114" s="28"/>
      <c r="V114" s="36"/>
      <c r="W114" s="36"/>
      <c r="X114" s="36"/>
      <c r="Y114" s="28">
        <f t="shared" si="44"/>
        <v>30</v>
      </c>
      <c r="Z114" s="28">
        <f t="shared" si="42"/>
        <v>30</v>
      </c>
      <c r="AA114" s="45"/>
    </row>
    <row r="115" spans="1:27" ht="12.75">
      <c r="A115" s="14" t="s">
        <v>11</v>
      </c>
      <c r="B115" s="16" t="s">
        <v>26</v>
      </c>
      <c r="C115" s="37">
        <v>870</v>
      </c>
      <c r="D115" s="28">
        <v>30</v>
      </c>
      <c r="E115" s="28">
        <f>D115</f>
        <v>30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5">
        <f t="shared" si="43"/>
        <v>30</v>
      </c>
      <c r="Q115" s="25">
        <f t="shared" si="41"/>
        <v>30</v>
      </c>
      <c r="R115" s="28"/>
      <c r="S115" s="28">
        <v>30</v>
      </c>
      <c r="T115" s="28">
        <f>S115</f>
        <v>30</v>
      </c>
      <c r="U115" s="28"/>
      <c r="V115" s="36"/>
      <c r="W115" s="36"/>
      <c r="X115" s="36"/>
      <c r="Y115" s="28">
        <f t="shared" si="44"/>
        <v>30</v>
      </c>
      <c r="Z115" s="28">
        <f t="shared" si="42"/>
        <v>30</v>
      </c>
      <c r="AA115" s="45"/>
    </row>
    <row r="116" spans="1:27" ht="48.75" customHeight="1">
      <c r="A116" s="11" t="s">
        <v>12</v>
      </c>
      <c r="B116" s="16" t="s">
        <v>27</v>
      </c>
      <c r="C116" s="38"/>
      <c r="D116" s="28">
        <f>D117</f>
        <v>185</v>
      </c>
      <c r="E116" s="28"/>
      <c r="F116" s="28">
        <f>F117</f>
        <v>185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5">
        <f t="shared" si="43"/>
        <v>185</v>
      </c>
      <c r="Q116" s="28"/>
      <c r="R116" s="28">
        <f>F116</f>
        <v>185</v>
      </c>
      <c r="S116" s="28">
        <f>S117</f>
        <v>185</v>
      </c>
      <c r="T116" s="28"/>
      <c r="U116" s="28">
        <f>U117</f>
        <v>185</v>
      </c>
      <c r="V116" s="36"/>
      <c r="W116" s="36"/>
      <c r="X116" s="36"/>
      <c r="Y116" s="28">
        <f t="shared" si="44"/>
        <v>185</v>
      </c>
      <c r="Z116" s="45"/>
      <c r="AA116" s="28">
        <f>U116</f>
        <v>185</v>
      </c>
    </row>
    <row r="117" spans="1:27" ht="64.5" customHeight="1">
      <c r="A117" s="14" t="s">
        <v>15</v>
      </c>
      <c r="B117" s="16" t="s">
        <v>27</v>
      </c>
      <c r="C117" s="38" t="s">
        <v>23</v>
      </c>
      <c r="D117" s="28">
        <f>D118</f>
        <v>185</v>
      </c>
      <c r="E117" s="28"/>
      <c r="F117" s="28">
        <f>F118</f>
        <v>185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5">
        <f t="shared" si="43"/>
        <v>185</v>
      </c>
      <c r="Q117" s="28"/>
      <c r="R117" s="28">
        <f>F117</f>
        <v>185</v>
      </c>
      <c r="S117" s="28">
        <f>S118</f>
        <v>185</v>
      </c>
      <c r="T117" s="28"/>
      <c r="U117" s="28">
        <f>U118</f>
        <v>185</v>
      </c>
      <c r="V117" s="36"/>
      <c r="W117" s="36"/>
      <c r="X117" s="36"/>
      <c r="Y117" s="28">
        <f t="shared" si="44"/>
        <v>185</v>
      </c>
      <c r="Z117" s="45"/>
      <c r="AA117" s="28">
        <f>U117</f>
        <v>185</v>
      </c>
    </row>
    <row r="118" spans="1:27" ht="28.5" customHeight="1">
      <c r="A118" s="14" t="s">
        <v>16</v>
      </c>
      <c r="B118" s="16" t="s">
        <v>27</v>
      </c>
      <c r="C118" s="38" t="s">
        <v>20</v>
      </c>
      <c r="D118" s="28">
        <v>185</v>
      </c>
      <c r="E118" s="28"/>
      <c r="F118" s="28">
        <f>D118</f>
        <v>185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5">
        <f t="shared" si="43"/>
        <v>185</v>
      </c>
      <c r="Q118" s="28"/>
      <c r="R118" s="28">
        <f>F118</f>
        <v>185</v>
      </c>
      <c r="S118" s="28">
        <v>185</v>
      </c>
      <c r="T118" s="28"/>
      <c r="U118" s="28">
        <f>S118</f>
        <v>185</v>
      </c>
      <c r="V118" s="36"/>
      <c r="W118" s="36"/>
      <c r="X118" s="36"/>
      <c r="Y118" s="28">
        <f t="shared" si="44"/>
        <v>185</v>
      </c>
      <c r="Z118" s="45"/>
      <c r="AA118" s="28">
        <f>U118</f>
        <v>185</v>
      </c>
    </row>
    <row r="119" spans="1:27" ht="18" customHeight="1">
      <c r="A119" s="14" t="s">
        <v>10</v>
      </c>
      <c r="B119" s="21" t="s">
        <v>25</v>
      </c>
      <c r="C119" s="39"/>
      <c r="D119" s="28">
        <f>D120</f>
        <v>1857.2</v>
      </c>
      <c r="E119" s="28">
        <f>E120</f>
        <v>1857.2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5">
        <f t="shared" si="43"/>
        <v>1857.2</v>
      </c>
      <c r="Q119" s="28">
        <f>P119</f>
        <v>1857.2</v>
      </c>
      <c r="R119" s="28"/>
      <c r="S119" s="28">
        <f>S120</f>
        <v>1682</v>
      </c>
      <c r="T119" s="28">
        <f>T120</f>
        <v>1682</v>
      </c>
      <c r="U119" s="28"/>
      <c r="V119" s="36"/>
      <c r="W119" s="36"/>
      <c r="X119" s="36"/>
      <c r="Y119" s="28">
        <f t="shared" si="44"/>
        <v>1682</v>
      </c>
      <c r="Z119" s="28">
        <f>Y119</f>
        <v>1682</v>
      </c>
      <c r="AA119" s="45"/>
    </row>
    <row r="120" spans="1:27" ht="63.75" customHeight="1">
      <c r="A120" s="14" t="s">
        <v>15</v>
      </c>
      <c r="B120" s="16" t="s">
        <v>25</v>
      </c>
      <c r="C120" s="37">
        <v>100</v>
      </c>
      <c r="D120" s="28">
        <f>D121</f>
        <v>1857.2</v>
      </c>
      <c r="E120" s="28">
        <f>E121</f>
        <v>1857.2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5">
        <f t="shared" si="43"/>
        <v>1857.2</v>
      </c>
      <c r="Q120" s="28">
        <f>P120</f>
        <v>1857.2</v>
      </c>
      <c r="R120" s="28"/>
      <c r="S120" s="28">
        <f>S121</f>
        <v>1682</v>
      </c>
      <c r="T120" s="28">
        <f>T121</f>
        <v>1682</v>
      </c>
      <c r="U120" s="28"/>
      <c r="V120" s="36"/>
      <c r="W120" s="36"/>
      <c r="X120" s="36"/>
      <c r="Y120" s="28">
        <f t="shared" si="44"/>
        <v>1682</v>
      </c>
      <c r="Z120" s="28">
        <f>Y120</f>
        <v>1682</v>
      </c>
      <c r="AA120" s="45"/>
    </row>
    <row r="121" spans="1:27" ht="27.75" customHeight="1">
      <c r="A121" s="14" t="s">
        <v>16</v>
      </c>
      <c r="B121" s="16" t="s">
        <v>25</v>
      </c>
      <c r="C121" s="37">
        <v>120</v>
      </c>
      <c r="D121" s="28">
        <v>1857.2</v>
      </c>
      <c r="E121" s="28">
        <f>D121</f>
        <v>1857.2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5">
        <f t="shared" si="43"/>
        <v>1857.2</v>
      </c>
      <c r="Q121" s="28">
        <f>P121</f>
        <v>1857.2</v>
      </c>
      <c r="R121" s="28"/>
      <c r="S121" s="28">
        <v>1682</v>
      </c>
      <c r="T121" s="28">
        <f>S121</f>
        <v>1682</v>
      </c>
      <c r="U121" s="28"/>
      <c r="V121" s="36"/>
      <c r="W121" s="36"/>
      <c r="X121" s="36"/>
      <c r="Y121" s="28">
        <f t="shared" si="44"/>
        <v>1682</v>
      </c>
      <c r="Z121" s="28">
        <f>Y121</f>
        <v>1682</v>
      </c>
      <c r="AA121" s="45"/>
    </row>
  </sheetData>
  <sheetProtection/>
  <mergeCells count="9">
    <mergeCell ref="S7:AA7"/>
    <mergeCell ref="A5:AA5"/>
    <mergeCell ref="E1:S1"/>
    <mergeCell ref="D2:S2"/>
    <mergeCell ref="E6:F6"/>
    <mergeCell ref="A7:A8"/>
    <mergeCell ref="B7:B8"/>
    <mergeCell ref="C7:C8"/>
    <mergeCell ref="D7:R7"/>
  </mergeCells>
  <printOptions/>
  <pageMargins left="0.3937007874015748" right="0" top="0.5905511811023623" bottom="0.3937007874015748" header="0.5118110236220472" footer="0.5118110236220472"/>
  <pageSetup fitToHeight="6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2019-04-16T11:01:02Z</cp:lastPrinted>
  <dcterms:created xsi:type="dcterms:W3CDTF">1996-10-08T23:32:33Z</dcterms:created>
  <dcterms:modified xsi:type="dcterms:W3CDTF">2019-04-24T06:10:50Z</dcterms:modified>
  <cp:category/>
  <cp:version/>
  <cp:contentType/>
  <cp:contentStatus/>
</cp:coreProperties>
</file>