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. подр.2017" sheetId="1" r:id="rId1"/>
  </sheets>
  <definedNames/>
  <calcPr fullCalcOnLoad="1"/>
</workbook>
</file>

<file path=xl/sharedStrings.xml><?xml version="1.0" encoding="utf-8"?>
<sst xmlns="http://schemas.openxmlformats.org/spreadsheetml/2006/main" count="317" uniqueCount="115">
  <si>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</si>
  <si>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</si>
  <si>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</si>
  <si>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</si>
  <si>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</si>
  <si>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</si>
  <si>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</si>
  <si>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</si>
  <si>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</si>
  <si>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</si>
  <si>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</si>
  <si>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</si>
  <si>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</si>
  <si>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</si>
  <si>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</si>
  <si>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</si>
  <si>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</si>
  <si>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121</t>
  </si>
  <si>
    <t>122</t>
  </si>
  <si>
    <t>244</t>
  </si>
  <si>
    <t>242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</si>
  <si>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</si>
  <si>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</si>
  <si>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</si>
  <si>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</si>
  <si>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</si>
  <si>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</si>
  <si>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</si>
  <si>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</si>
  <si>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</si>
  <si>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</si>
  <si>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</si>
  <si>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</si>
  <si>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</si>
  <si>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</si>
  <si>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</si>
  <si>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</si>
  <si>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</si>
  <si>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</si>
  <si>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</si>
  <si>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</si>
  <si>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</si>
  <si>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</si>
  <si>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</si>
  <si>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</si>
  <si>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</si>
  <si>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</si>
  <si>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 xml:space="preserve">в том числе расходы, осуществляемые по вопросам местного значения </t>
  </si>
  <si>
    <t>5010002030</t>
  </si>
  <si>
    <t>5010002040</t>
  </si>
  <si>
    <t>0800107950</t>
  </si>
  <si>
    <t>5010002400</t>
  </si>
  <si>
    <t>5030009200</t>
  </si>
  <si>
    <t>5030009250</t>
  </si>
  <si>
    <t>5000051180</t>
  </si>
  <si>
    <t>0440107950</t>
  </si>
  <si>
    <t>5030004090</t>
  </si>
  <si>
    <t>1500282390</t>
  </si>
  <si>
    <t>1000107950</t>
  </si>
  <si>
    <t>5030003300</t>
  </si>
  <si>
    <t>5030000350</t>
  </si>
  <si>
    <t>0600107950</t>
  </si>
  <si>
    <t>129</t>
  </si>
  <si>
    <t>5030004310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</si>
  <si>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</si>
  <si>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</si>
  <si>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</si>
  <si>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</si>
  <si>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</si>
  <si>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</si>
  <si>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0430107950</t>
  </si>
  <si>
    <t>5020000600</t>
  </si>
  <si>
    <t>Другие вопросы в области национальной безопасности и правоохранительной деятельности</t>
  </si>
  <si>
    <t>1600120963</t>
  </si>
  <si>
    <t>5000020940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</si>
  <si>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</si>
  <si>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</si>
  <si>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</si>
  <si>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</si>
  <si>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Фонд оплату труда государственных (муниципальных) органов</t>
  </si>
  <si>
    <t>Реализация мероприятий муниципальной программы"Развитие муниципальной службы в муниципальном образовании сельское поселение Каркатеевы на 2016-2020 годы"</t>
  </si>
  <si>
    <t>Прочие мероприятия органов местного самоуправления</t>
  </si>
  <si>
    <t>Уплата иных платежей</t>
  </si>
  <si>
    <t>Резервные фонды</t>
  </si>
  <si>
    <t>Резервные средства</t>
  </si>
  <si>
    <t>Иные выплаты населению</t>
  </si>
  <si>
    <t>Прочие выплаты персоналу, за исключением фонда оплаты труда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</si>
  <si>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</si>
  <si>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</si>
  <si>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2014-2016 годы"</t>
  </si>
  <si>
    <t>Реализация мероприятий муниципальной программы "Профилактика экстремизма, терроризма и укрепления толерантности на территории муниципального образования сельское поселение Каркатеевы на 2014 – 2016 годы"</t>
  </si>
  <si>
    <t>Ремонт и содержание дорог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</si>
  <si>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</si>
  <si>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Прочая закупка товаров, работ и услуг для обеспечения  государственных (муниципальных) нужд </t>
  </si>
  <si>
    <t>15002S2390</t>
  </si>
  <si>
    <t>Организация модернизации транспортной системы района путем повышения технического уровня автомобильных дорог, обеспечения проезда к важнейшим транспортным узлам, железнодорожным станциям и другим объектам транспортной инфраструктуры</t>
  </si>
  <si>
    <t>Реализация мероприятий ведомственной целевой программы "Управление и распоряжение муниципальным имуществом сельского поселения Каркатеевы на 2016-2018 годы"</t>
  </si>
  <si>
    <t>Отдельные мероприятия в области информационно-коммуникационных технологий и связи</t>
  </si>
  <si>
    <t>Реализация мероприятий муниципальной программы "Техническая инвентаризация и паспортизация бесхозяйных объектов в муниципальном образовании на 2015-2017 годы"</t>
  </si>
  <si>
    <t>Мероприятия в области жилищного хозяйства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</si>
  <si>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2016 – 2020 годы»</t>
  </si>
  <si>
    <t xml:space="preserve">Прочие межбюджетные трансферты бюджетаи субъектов Российской Федерации и муниципальных образований общего характера  </t>
  </si>
  <si>
    <t>5030089020</t>
  </si>
  <si>
    <t>Расходы на обеспечение деятельности казенных учреждений</t>
  </si>
  <si>
    <t>к решению Совета депутатов</t>
  </si>
  <si>
    <t>Профессиональная подготовка, переподготовка и повышение квалификации</t>
  </si>
  <si>
    <t>06</t>
  </si>
  <si>
    <t>Охрана окружающей среды</t>
  </si>
  <si>
    <t>Другие вопросы в области охраны окружающей среды</t>
  </si>
  <si>
    <t>Утверждено (тыс. рублей)</t>
  </si>
  <si>
    <t>Распределение бюджетных ассигнований по разделам и классификации расходов бюджета сельского поселения Каркатеевы на 2020 год</t>
  </si>
  <si>
    <t>Прочие межбюджетные трансферты бюджетам субъектов Российской Федерации и муниципальных образований общего характера</t>
  </si>
  <si>
    <t>2020 год (тыс. рублей)</t>
  </si>
  <si>
    <t>Приложение  8</t>
  </si>
  <si>
    <r>
      <t>от</t>
    </r>
    <r>
      <rPr>
        <u val="single"/>
        <sz val="13"/>
        <rFont val="Arial"/>
        <family val="2"/>
      </rPr>
      <t xml:space="preserve"> 05.12.2019</t>
    </r>
    <r>
      <rPr>
        <sz val="13"/>
        <rFont val="Arial"/>
        <family val="2"/>
      </rPr>
      <t xml:space="preserve">  № </t>
    </r>
    <r>
      <rPr>
        <u val="single"/>
        <sz val="13"/>
        <rFont val="Arial"/>
        <family val="2"/>
      </rPr>
      <t>__69__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</si>
</sst>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6" fontId="0" fillId="0" borderId="0" xfId="0" applyNumberFormat="1" applyAlignment="1">
      <alignment/>
    </xf>
    <xf numFmtId="191" fontId="6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0.7109375" style="0" customWidth="1"/>
    <col min="2" max="2" width="5.28125" style="0" customWidth="1"/>
    <col min="3" max="3" width="6.421875" style="0" customWidth="1"/>
    <col min="4" max="4" width="10.7109375" style="0" hidden="1" customWidth="1"/>
    <col min="5" max="5" width="4.7109375" style="0" hidden="1" customWidth="1"/>
    <col min="6" max="6" width="12.8515625" style="0" customWidth="1"/>
    <col min="7" max="7" width="15.7109375" style="0" customWidth="1"/>
    <col min="8" max="8" width="11.140625" style="0" customWidth="1"/>
    <col min="9" max="9" width="10.00390625" style="0" hidden="1" customWidth="1"/>
    <col min="10" max="10" width="10.421875" style="0" hidden="1" customWidth="1"/>
    <col min="11" max="11" width="0" style="0" hidden="1" customWidth="1"/>
    <col min="12" max="12" width="10.8515625" style="0" hidden="1" customWidth="1"/>
    <col min="13" max="13" width="10.57421875" style="0" hidden="1" customWidth="1"/>
    <col min="14" max="14" width="0" style="0" hidden="1" customWidth="1"/>
    <col min="15" max="15" width="13.421875" style="0" customWidth="1"/>
  </cols>
  <sheetData>
    <row r="1" spans="8:15" ht="16.5">
      <c r="H1" s="42" t="s">
        <v>113</v>
      </c>
      <c r="I1" s="42"/>
      <c r="J1" s="42"/>
      <c r="K1" s="42"/>
      <c r="L1" s="42"/>
      <c r="M1" s="42"/>
      <c r="N1" s="42"/>
      <c r="O1" s="42"/>
    </row>
    <row r="2" spans="1:15" ht="16.5">
      <c r="A2" s="42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6.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2.75">
      <c r="F4" s="3"/>
    </row>
    <row r="5" spans="1:15" ht="33" customHeight="1">
      <c r="A5" s="41" t="s">
        <v>110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ht="12.75">
      <c r="F6" s="3"/>
    </row>
    <row r="7" spans="1:8" ht="4.5" customHeight="1">
      <c r="A7" s="1"/>
      <c r="B7" s="1"/>
      <c r="C7" s="1"/>
      <c r="D7" s="1"/>
      <c r="E7" s="1"/>
      <c r="F7" s="4"/>
      <c r="G7" s="43"/>
      <c r="H7" s="43"/>
    </row>
    <row r="8" spans="1:14" ht="12.75" customHeight="1">
      <c r="A8" s="44" t="s">
        <v>32</v>
      </c>
      <c r="B8" s="44" t="s">
        <v>0</v>
      </c>
      <c r="C8" s="44" t="s">
        <v>1</v>
      </c>
      <c r="D8" s="44" t="s">
        <v>2</v>
      </c>
      <c r="E8" s="44" t="s">
        <v>3</v>
      </c>
      <c r="F8" s="45" t="s">
        <v>112</v>
      </c>
      <c r="G8" s="45"/>
      <c r="H8" s="45"/>
      <c r="I8" s="21"/>
      <c r="J8" s="21"/>
      <c r="K8" s="21"/>
      <c r="L8" s="21"/>
      <c r="M8" s="21"/>
      <c r="N8" s="22"/>
    </row>
    <row r="9" spans="1:14" ht="140.25">
      <c r="A9" s="44"/>
      <c r="B9" s="44"/>
      <c r="C9" s="44"/>
      <c r="D9" s="44"/>
      <c r="E9" s="44"/>
      <c r="F9" s="23" t="s">
        <v>109</v>
      </c>
      <c r="G9" s="23" t="s">
        <v>47</v>
      </c>
      <c r="H9" s="23" t="s">
        <v>39</v>
      </c>
      <c r="I9" s="19" t="s">
        <v>43</v>
      </c>
      <c r="J9" s="15" t="s">
        <v>47</v>
      </c>
      <c r="K9" s="16" t="s">
        <v>39</v>
      </c>
      <c r="L9" s="15" t="s">
        <v>44</v>
      </c>
      <c r="M9" s="15" t="s">
        <v>47</v>
      </c>
      <c r="N9" s="16" t="s">
        <v>39</v>
      </c>
    </row>
    <row r="10" spans="1:14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4</v>
      </c>
      <c r="G10" s="24">
        <v>5</v>
      </c>
      <c r="H10" s="24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</row>
    <row r="11" spans="1:16" ht="34.5" customHeight="1">
      <c r="A11" s="25" t="s">
        <v>4</v>
      </c>
      <c r="B11" s="26"/>
      <c r="C11" s="26"/>
      <c r="D11" s="26"/>
      <c r="E11" s="26"/>
      <c r="F11" s="37">
        <f>F12+F38+F42+F49+F62+F69+F71+F80</f>
        <v>54860.069690000004</v>
      </c>
      <c r="G11" s="37">
        <f>G12+G37+G42+G49+G62+G69+G71+G80</f>
        <v>54635.594690000005</v>
      </c>
      <c r="H11" s="37">
        <f>H12+H37+H42+H49+H62+H71+H80</f>
        <v>224.475</v>
      </c>
      <c r="I11" s="9" t="e">
        <f>I12+I37+I42+I49+I62+#REF!+I71+I80</f>
        <v>#REF!</v>
      </c>
      <c r="J11" s="9" t="e">
        <f>J12+J37+J42+J49+J62+#REF!+J71+J80</f>
        <v>#REF!</v>
      </c>
      <c r="K11" s="9" t="e">
        <f>K12+K37+K42+K49+K62+#REF!+K71+K80</f>
        <v>#REF!</v>
      </c>
      <c r="L11" s="9" t="e">
        <f>L12+L37+L42+L49+L62+#REF!+L71+L80</f>
        <v>#REF!</v>
      </c>
      <c r="M11" s="9" t="e">
        <f>M12+M37+M42+M49+M62+#REF!+M71+M80</f>
        <v>#REF!</v>
      </c>
      <c r="N11" s="9" t="e">
        <f>N12+N37+N42+N49+N62+#REF!+N71+N80</f>
        <v>#REF!</v>
      </c>
      <c r="P11" s="36"/>
    </row>
    <row r="12" spans="1:14" ht="17.25" customHeight="1">
      <c r="A12" s="27" t="s">
        <v>5</v>
      </c>
      <c r="B12" s="28" t="s">
        <v>7</v>
      </c>
      <c r="C12" s="26"/>
      <c r="D12" s="26"/>
      <c r="E12" s="26"/>
      <c r="F12" s="38">
        <f>F13+F18+F28+F31</f>
        <v>17925.014180000002</v>
      </c>
      <c r="G12" s="38">
        <f>G13+G18+G28+G31</f>
        <v>17925.014180000002</v>
      </c>
      <c r="H12" s="37"/>
      <c r="I12" s="10">
        <f>I13+I18+I31</f>
        <v>0</v>
      </c>
      <c r="J12" s="10">
        <f>I12</f>
        <v>0</v>
      </c>
      <c r="K12" s="10"/>
      <c r="L12" s="10">
        <f>F12+I12</f>
        <v>17925.014180000002</v>
      </c>
      <c r="M12" s="10">
        <f>G12+J12</f>
        <v>17925.014180000002</v>
      </c>
      <c r="N12" s="20"/>
    </row>
    <row r="13" spans="1:14" ht="45" customHeight="1">
      <c r="A13" s="27" t="s">
        <v>75</v>
      </c>
      <c r="B13" s="29" t="s">
        <v>7</v>
      </c>
      <c r="C13" s="29" t="s">
        <v>12</v>
      </c>
      <c r="D13" s="26"/>
      <c r="E13" s="26"/>
      <c r="F13" s="39">
        <v>1653.2</v>
      </c>
      <c r="G13" s="39">
        <f>F13</f>
        <v>1653.2</v>
      </c>
      <c r="H13" s="37"/>
      <c r="I13" s="10"/>
      <c r="J13" s="10">
        <f>I13</f>
        <v>0</v>
      </c>
      <c r="K13" s="10"/>
      <c r="L13" s="10">
        <f>F13+I13</f>
        <v>1653.2</v>
      </c>
      <c r="M13" s="10">
        <f>L13</f>
        <v>1653.2</v>
      </c>
      <c r="N13" s="20"/>
    </row>
    <row r="14" spans="1:14" ht="18.75" customHeight="1" hidden="1">
      <c r="A14" s="30" t="s">
        <v>76</v>
      </c>
      <c r="B14" s="28" t="s">
        <v>7</v>
      </c>
      <c r="C14" s="28" t="s">
        <v>12</v>
      </c>
      <c r="D14" s="28" t="s">
        <v>48</v>
      </c>
      <c r="E14" s="26"/>
      <c r="F14" s="39">
        <f>F15+F16+F17</f>
        <v>655000</v>
      </c>
      <c r="G14" s="39">
        <f aca="true" t="shared" si="0" ref="G14:G36">F14</f>
        <v>655000</v>
      </c>
      <c r="H14" s="38"/>
      <c r="I14" s="10"/>
      <c r="J14" s="10">
        <f aca="true" t="shared" si="1" ref="J14:J30">I14</f>
        <v>0</v>
      </c>
      <c r="K14" s="10"/>
      <c r="L14" s="10">
        <f aca="true" t="shared" si="2" ref="L14:L75">F14+I14</f>
        <v>655000</v>
      </c>
      <c r="M14" s="10">
        <f aca="true" t="shared" si="3" ref="M14:M75">L14</f>
        <v>655000</v>
      </c>
      <c r="N14" s="20"/>
    </row>
    <row r="15" spans="1:14" ht="21" customHeight="1" hidden="1">
      <c r="A15" s="30" t="s">
        <v>67</v>
      </c>
      <c r="B15" s="29" t="s">
        <v>7</v>
      </c>
      <c r="C15" s="29" t="s">
        <v>12</v>
      </c>
      <c r="D15" s="29" t="s">
        <v>48</v>
      </c>
      <c r="E15" s="31">
        <v>121</v>
      </c>
      <c r="F15" s="39">
        <v>480000</v>
      </c>
      <c r="G15" s="39">
        <f t="shared" si="0"/>
        <v>480000</v>
      </c>
      <c r="H15" s="38"/>
      <c r="I15" s="10"/>
      <c r="J15" s="10">
        <f t="shared" si="1"/>
        <v>0</v>
      </c>
      <c r="K15" s="10"/>
      <c r="L15" s="10">
        <f t="shared" si="2"/>
        <v>480000</v>
      </c>
      <c r="M15" s="10">
        <f t="shared" si="3"/>
        <v>480000</v>
      </c>
      <c r="N15" s="20"/>
    </row>
    <row r="16" spans="1:14" ht="35.25" customHeight="1" hidden="1">
      <c r="A16" s="27" t="s">
        <v>77</v>
      </c>
      <c r="B16" s="29" t="s">
        <v>7</v>
      </c>
      <c r="C16" s="29" t="s">
        <v>12</v>
      </c>
      <c r="D16" s="29" t="s">
        <v>48</v>
      </c>
      <c r="E16" s="31">
        <v>122</v>
      </c>
      <c r="F16" s="39">
        <v>30000</v>
      </c>
      <c r="G16" s="39">
        <f t="shared" si="0"/>
        <v>30000</v>
      </c>
      <c r="H16" s="38"/>
      <c r="I16" s="10"/>
      <c r="J16" s="10">
        <f t="shared" si="1"/>
        <v>0</v>
      </c>
      <c r="K16" s="10"/>
      <c r="L16" s="10">
        <f t="shared" si="2"/>
        <v>30000</v>
      </c>
      <c r="M16" s="10">
        <f t="shared" si="3"/>
        <v>30000</v>
      </c>
      <c r="N16" s="20"/>
    </row>
    <row r="17" spans="1:14" ht="42" customHeight="1" hidden="1">
      <c r="A17" s="27" t="s">
        <v>68</v>
      </c>
      <c r="B17" s="29" t="s">
        <v>7</v>
      </c>
      <c r="C17" s="29" t="s">
        <v>12</v>
      </c>
      <c r="D17" s="29" t="s">
        <v>48</v>
      </c>
      <c r="E17" s="31">
        <v>129</v>
      </c>
      <c r="F17" s="39">
        <v>145000</v>
      </c>
      <c r="G17" s="39">
        <f>F17</f>
        <v>145000</v>
      </c>
      <c r="H17" s="38"/>
      <c r="I17" s="10"/>
      <c r="J17" s="10">
        <f t="shared" si="1"/>
        <v>0</v>
      </c>
      <c r="K17" s="10"/>
      <c r="L17" s="10">
        <f t="shared" si="2"/>
        <v>145000</v>
      </c>
      <c r="M17" s="10">
        <f t="shared" si="3"/>
        <v>145000</v>
      </c>
      <c r="N17" s="20"/>
    </row>
    <row r="18" spans="1:14" ht="78" customHeight="1">
      <c r="A18" s="32" t="s">
        <v>24</v>
      </c>
      <c r="B18" s="29" t="s">
        <v>7</v>
      </c>
      <c r="C18" s="29" t="s">
        <v>9</v>
      </c>
      <c r="D18" s="29"/>
      <c r="E18" s="24"/>
      <c r="F18" s="39">
        <v>6217.1</v>
      </c>
      <c r="G18" s="39">
        <f t="shared" si="0"/>
        <v>6217.1</v>
      </c>
      <c r="H18" s="39"/>
      <c r="I18" s="10"/>
      <c r="J18" s="10">
        <f>I18</f>
        <v>0</v>
      </c>
      <c r="K18" s="10"/>
      <c r="L18" s="10">
        <f t="shared" si="2"/>
        <v>6217.1</v>
      </c>
      <c r="M18" s="10">
        <f t="shared" si="3"/>
        <v>6217.1</v>
      </c>
      <c r="N18" s="20"/>
    </row>
    <row r="19" spans="1:14" ht="26.25" customHeight="1" hidden="1">
      <c r="A19" s="27" t="s">
        <v>78</v>
      </c>
      <c r="B19" s="29" t="s">
        <v>7</v>
      </c>
      <c r="C19" s="29" t="s">
        <v>9</v>
      </c>
      <c r="D19" s="29" t="s">
        <v>49</v>
      </c>
      <c r="E19" s="24"/>
      <c r="F19" s="39">
        <f>F20+F21</f>
        <v>2125000</v>
      </c>
      <c r="G19" s="39">
        <f t="shared" si="0"/>
        <v>2125000</v>
      </c>
      <c r="H19" s="39"/>
      <c r="I19" s="10"/>
      <c r="J19" s="10">
        <f t="shared" si="1"/>
        <v>0</v>
      </c>
      <c r="K19" s="10"/>
      <c r="L19" s="10">
        <f t="shared" si="2"/>
        <v>2125000</v>
      </c>
      <c r="M19" s="10">
        <f t="shared" si="3"/>
        <v>2125000</v>
      </c>
      <c r="N19" s="20"/>
    </row>
    <row r="20" spans="1:14" ht="26.25" customHeight="1" hidden="1">
      <c r="A20" s="30" t="s">
        <v>79</v>
      </c>
      <c r="B20" s="29" t="s">
        <v>7</v>
      </c>
      <c r="C20" s="29" t="s">
        <v>9</v>
      </c>
      <c r="D20" s="29" t="s">
        <v>49</v>
      </c>
      <c r="E20" s="31">
        <v>121</v>
      </c>
      <c r="F20" s="39">
        <v>1635000</v>
      </c>
      <c r="G20" s="39">
        <f t="shared" si="0"/>
        <v>1635000</v>
      </c>
      <c r="H20" s="39"/>
      <c r="I20" s="10"/>
      <c r="J20" s="10">
        <f t="shared" si="1"/>
        <v>0</v>
      </c>
      <c r="K20" s="10"/>
      <c r="L20" s="10">
        <f t="shared" si="2"/>
        <v>1635000</v>
      </c>
      <c r="M20" s="10">
        <f t="shared" si="3"/>
        <v>1635000</v>
      </c>
      <c r="N20" s="20"/>
    </row>
    <row r="21" spans="1:14" ht="45" customHeight="1" hidden="1">
      <c r="A21" s="27" t="s">
        <v>68</v>
      </c>
      <c r="B21" s="29" t="s">
        <v>7</v>
      </c>
      <c r="C21" s="29" t="s">
        <v>9</v>
      </c>
      <c r="D21" s="29" t="s">
        <v>49</v>
      </c>
      <c r="E21" s="31">
        <v>129</v>
      </c>
      <c r="F21" s="39">
        <v>490000</v>
      </c>
      <c r="G21" s="39">
        <f t="shared" si="0"/>
        <v>490000</v>
      </c>
      <c r="H21" s="39"/>
      <c r="I21" s="10"/>
      <c r="J21" s="10">
        <f t="shared" si="1"/>
        <v>0</v>
      </c>
      <c r="K21" s="10"/>
      <c r="L21" s="10">
        <f t="shared" si="2"/>
        <v>490000</v>
      </c>
      <c r="M21" s="10">
        <f t="shared" si="3"/>
        <v>490000</v>
      </c>
      <c r="N21" s="20"/>
    </row>
    <row r="22" spans="1:14" ht="55.5" customHeight="1" hidden="1">
      <c r="A22" s="27" t="s">
        <v>80</v>
      </c>
      <c r="B22" s="29" t="s">
        <v>7</v>
      </c>
      <c r="C22" s="29" t="s">
        <v>9</v>
      </c>
      <c r="D22" s="29" t="s">
        <v>50</v>
      </c>
      <c r="E22" s="31"/>
      <c r="F22" s="39">
        <f>F23+F24</f>
        <v>30000</v>
      </c>
      <c r="G22" s="39">
        <f>G23+G24</f>
        <v>30000</v>
      </c>
      <c r="H22" s="39"/>
      <c r="I22" s="10"/>
      <c r="J22" s="10">
        <f t="shared" si="1"/>
        <v>0</v>
      </c>
      <c r="K22" s="10"/>
      <c r="L22" s="10">
        <f t="shared" si="2"/>
        <v>30000</v>
      </c>
      <c r="M22" s="10">
        <f t="shared" si="3"/>
        <v>30000</v>
      </c>
      <c r="N22" s="20"/>
    </row>
    <row r="23" spans="1:14" ht="31.5" customHeight="1" hidden="1">
      <c r="A23" s="27" t="s">
        <v>77</v>
      </c>
      <c r="B23" s="29" t="s">
        <v>7</v>
      </c>
      <c r="C23" s="29" t="s">
        <v>9</v>
      </c>
      <c r="D23" s="29" t="s">
        <v>50</v>
      </c>
      <c r="E23" s="31">
        <v>122</v>
      </c>
      <c r="F23" s="39">
        <v>7000</v>
      </c>
      <c r="G23" s="39">
        <f t="shared" si="0"/>
        <v>7000</v>
      </c>
      <c r="H23" s="39"/>
      <c r="I23" s="10"/>
      <c r="J23" s="10">
        <f t="shared" si="1"/>
        <v>0</v>
      </c>
      <c r="K23" s="10"/>
      <c r="L23" s="10">
        <f t="shared" si="2"/>
        <v>7000</v>
      </c>
      <c r="M23" s="10">
        <f t="shared" si="3"/>
        <v>7000</v>
      </c>
      <c r="N23" s="20"/>
    </row>
    <row r="24" spans="1:14" ht="35.25" customHeight="1" hidden="1">
      <c r="A24" s="27" t="s">
        <v>64</v>
      </c>
      <c r="B24" s="29" t="s">
        <v>7</v>
      </c>
      <c r="C24" s="29" t="s">
        <v>9</v>
      </c>
      <c r="D24" s="29" t="s">
        <v>50</v>
      </c>
      <c r="E24" s="31">
        <v>244</v>
      </c>
      <c r="F24" s="39">
        <v>23000</v>
      </c>
      <c r="G24" s="39">
        <f t="shared" si="0"/>
        <v>23000</v>
      </c>
      <c r="H24" s="39"/>
      <c r="I24" s="10"/>
      <c r="J24" s="10">
        <f t="shared" si="1"/>
        <v>0</v>
      </c>
      <c r="K24" s="10"/>
      <c r="L24" s="10">
        <f t="shared" si="2"/>
        <v>23000</v>
      </c>
      <c r="M24" s="10">
        <f t="shared" si="3"/>
        <v>23000</v>
      </c>
      <c r="N24" s="20"/>
    </row>
    <row r="25" spans="1:14" ht="24.75" customHeight="1" hidden="1">
      <c r="A25" s="27" t="s">
        <v>81</v>
      </c>
      <c r="B25" s="29" t="s">
        <v>7</v>
      </c>
      <c r="C25" s="29" t="s">
        <v>9</v>
      </c>
      <c r="D25" s="29" t="s">
        <v>51</v>
      </c>
      <c r="E25" s="31"/>
      <c r="F25" s="39">
        <f>F26+F27</f>
        <v>2100</v>
      </c>
      <c r="G25" s="39">
        <f>G26+G27</f>
        <v>2100</v>
      </c>
      <c r="H25" s="39"/>
      <c r="I25" s="10"/>
      <c r="J25" s="10">
        <f t="shared" si="1"/>
        <v>0</v>
      </c>
      <c r="K25" s="10"/>
      <c r="L25" s="10">
        <f t="shared" si="2"/>
        <v>2100</v>
      </c>
      <c r="M25" s="10">
        <f t="shared" si="3"/>
        <v>2100</v>
      </c>
      <c r="N25" s="20"/>
    </row>
    <row r="26" spans="1:14" ht="25.5" customHeight="1" hidden="1">
      <c r="A26" s="32" t="s">
        <v>46</v>
      </c>
      <c r="B26" s="29" t="s">
        <v>7</v>
      </c>
      <c r="C26" s="29" t="s">
        <v>9</v>
      </c>
      <c r="D26" s="29" t="s">
        <v>51</v>
      </c>
      <c r="E26" s="31">
        <v>851</v>
      </c>
      <c r="F26" s="39">
        <v>2000</v>
      </c>
      <c r="G26" s="39">
        <f t="shared" si="0"/>
        <v>2000</v>
      </c>
      <c r="H26" s="39"/>
      <c r="I26" s="10"/>
      <c r="J26" s="10">
        <f t="shared" si="1"/>
        <v>0</v>
      </c>
      <c r="K26" s="10"/>
      <c r="L26" s="10">
        <f t="shared" si="2"/>
        <v>2000</v>
      </c>
      <c r="M26" s="10">
        <f t="shared" si="3"/>
        <v>2000</v>
      </c>
      <c r="N26" s="20"/>
    </row>
    <row r="27" spans="1:14" ht="22.5" customHeight="1" hidden="1">
      <c r="A27" s="32" t="s">
        <v>82</v>
      </c>
      <c r="B27" s="29" t="s">
        <v>7</v>
      </c>
      <c r="C27" s="29" t="s">
        <v>9</v>
      </c>
      <c r="D27" s="29" t="s">
        <v>51</v>
      </c>
      <c r="E27" s="31">
        <v>853</v>
      </c>
      <c r="F27" s="39">
        <v>100</v>
      </c>
      <c r="G27" s="39">
        <f>F27</f>
        <v>100</v>
      </c>
      <c r="H27" s="39"/>
      <c r="I27" s="10"/>
      <c r="J27" s="10">
        <f t="shared" si="1"/>
        <v>0</v>
      </c>
      <c r="K27" s="10"/>
      <c r="L27" s="10">
        <f t="shared" si="2"/>
        <v>100</v>
      </c>
      <c r="M27" s="10">
        <f t="shared" si="3"/>
        <v>100</v>
      </c>
      <c r="N27" s="20"/>
    </row>
    <row r="28" spans="1:14" ht="19.5" customHeight="1">
      <c r="A28" s="32" t="s">
        <v>83</v>
      </c>
      <c r="B28" s="29" t="s">
        <v>7</v>
      </c>
      <c r="C28" s="29" t="s">
        <v>15</v>
      </c>
      <c r="D28" s="29"/>
      <c r="E28" s="31"/>
      <c r="F28" s="39">
        <v>30</v>
      </c>
      <c r="G28" s="39">
        <f>F28</f>
        <v>30</v>
      </c>
      <c r="H28" s="39"/>
      <c r="I28" s="10"/>
      <c r="J28" s="10"/>
      <c r="K28" s="10"/>
      <c r="L28" s="10">
        <f t="shared" si="2"/>
        <v>30</v>
      </c>
      <c r="M28" s="10">
        <f t="shared" si="3"/>
        <v>30</v>
      </c>
      <c r="N28" s="20"/>
    </row>
    <row r="29" spans="1:14" ht="22.5" customHeight="1" hidden="1">
      <c r="A29" s="32" t="s">
        <v>22</v>
      </c>
      <c r="B29" s="29" t="s">
        <v>7</v>
      </c>
      <c r="C29" s="29" t="s">
        <v>15</v>
      </c>
      <c r="D29" s="29" t="s">
        <v>74</v>
      </c>
      <c r="E29" s="31"/>
      <c r="F29" s="39">
        <f>F30</f>
        <v>30000</v>
      </c>
      <c r="G29" s="39">
        <f>F29</f>
        <v>30000</v>
      </c>
      <c r="H29" s="39"/>
      <c r="I29" s="10"/>
      <c r="J29" s="10">
        <f t="shared" si="1"/>
        <v>0</v>
      </c>
      <c r="K29" s="10"/>
      <c r="L29" s="10">
        <f t="shared" si="2"/>
        <v>30000</v>
      </c>
      <c r="M29" s="10">
        <f t="shared" si="3"/>
        <v>30000</v>
      </c>
      <c r="N29" s="20"/>
    </row>
    <row r="30" spans="1:14" ht="18.75" customHeight="1" hidden="1">
      <c r="A30" s="30" t="s">
        <v>84</v>
      </c>
      <c r="B30" s="29" t="s">
        <v>7</v>
      </c>
      <c r="C30" s="29" t="s">
        <v>15</v>
      </c>
      <c r="D30" s="29" t="s">
        <v>74</v>
      </c>
      <c r="E30" s="31">
        <v>870</v>
      </c>
      <c r="F30" s="39">
        <v>30000</v>
      </c>
      <c r="G30" s="39">
        <f t="shared" si="0"/>
        <v>30000</v>
      </c>
      <c r="H30" s="39"/>
      <c r="I30" s="10"/>
      <c r="J30" s="10">
        <f t="shared" si="1"/>
        <v>0</v>
      </c>
      <c r="K30" s="10"/>
      <c r="L30" s="10">
        <f t="shared" si="2"/>
        <v>30000</v>
      </c>
      <c r="M30" s="10">
        <f t="shared" si="3"/>
        <v>30000</v>
      </c>
      <c r="N30" s="20"/>
    </row>
    <row r="31" spans="1:14" ht="18.75" customHeight="1">
      <c r="A31" s="30" t="s">
        <v>25</v>
      </c>
      <c r="B31" s="29" t="s">
        <v>7</v>
      </c>
      <c r="C31" s="29" t="s">
        <v>16</v>
      </c>
      <c r="D31" s="29"/>
      <c r="E31" s="31"/>
      <c r="F31" s="39">
        <f>65+9959.71418</f>
        <v>10024.71418</v>
      </c>
      <c r="G31" s="39">
        <f>F31</f>
        <v>10024.71418</v>
      </c>
      <c r="H31" s="39"/>
      <c r="I31" s="10"/>
      <c r="J31" s="10">
        <f>I31</f>
        <v>0</v>
      </c>
      <c r="K31" s="10"/>
      <c r="L31" s="10">
        <f t="shared" si="2"/>
        <v>10024.71418</v>
      </c>
      <c r="M31" s="10">
        <f t="shared" si="3"/>
        <v>10024.71418</v>
      </c>
      <c r="N31" s="20"/>
    </row>
    <row r="32" spans="1:14" ht="16.5" customHeight="1" hidden="1">
      <c r="A32" s="30" t="s">
        <v>85</v>
      </c>
      <c r="B32" s="29" t="s">
        <v>7</v>
      </c>
      <c r="C32" s="29" t="s">
        <v>16</v>
      </c>
      <c r="D32" s="29" t="s">
        <v>52</v>
      </c>
      <c r="E32" s="31"/>
      <c r="F32" s="39">
        <f>F33</f>
        <v>6000</v>
      </c>
      <c r="G32" s="39">
        <f>G33</f>
        <v>6000</v>
      </c>
      <c r="H32" s="39"/>
      <c r="I32" s="10"/>
      <c r="J32" s="10"/>
      <c r="K32" s="10"/>
      <c r="L32" s="10">
        <f t="shared" si="2"/>
        <v>6000</v>
      </c>
      <c r="M32" s="10">
        <f t="shared" si="3"/>
        <v>6000</v>
      </c>
      <c r="N32" s="20"/>
    </row>
    <row r="33" spans="1:14" ht="35.25" customHeight="1" hidden="1">
      <c r="A33" s="30" t="s">
        <v>64</v>
      </c>
      <c r="B33" s="29" t="s">
        <v>7</v>
      </c>
      <c r="C33" s="29" t="s">
        <v>16</v>
      </c>
      <c r="D33" s="29" t="s">
        <v>52</v>
      </c>
      <c r="E33" s="31">
        <v>244</v>
      </c>
      <c r="F33" s="39">
        <v>6000</v>
      </c>
      <c r="G33" s="39">
        <f t="shared" si="0"/>
        <v>6000</v>
      </c>
      <c r="H33" s="39" t="s">
        <v>23</v>
      </c>
      <c r="I33" s="10"/>
      <c r="J33" s="10"/>
      <c r="K33" s="10"/>
      <c r="L33" s="10">
        <f t="shared" si="2"/>
        <v>6000</v>
      </c>
      <c r="M33" s="10">
        <f t="shared" si="3"/>
        <v>6000</v>
      </c>
      <c r="N33" s="20"/>
    </row>
    <row r="34" spans="1:14" ht="26.25" customHeight="1" hidden="1">
      <c r="A34" s="30" t="s">
        <v>86</v>
      </c>
      <c r="B34" s="29" t="s">
        <v>7</v>
      </c>
      <c r="C34" s="29" t="s">
        <v>16</v>
      </c>
      <c r="D34" s="29" t="s">
        <v>53</v>
      </c>
      <c r="E34" s="31"/>
      <c r="F34" s="39">
        <f>F35</f>
        <v>50000</v>
      </c>
      <c r="G34" s="39">
        <f>G35</f>
        <v>50000</v>
      </c>
      <c r="H34" s="39"/>
      <c r="I34" s="10"/>
      <c r="J34" s="10"/>
      <c r="K34" s="10"/>
      <c r="L34" s="10">
        <f t="shared" si="2"/>
        <v>50000</v>
      </c>
      <c r="M34" s="10">
        <f t="shared" si="3"/>
        <v>50000</v>
      </c>
      <c r="N34" s="20"/>
    </row>
    <row r="35" spans="1:14" ht="35.25" customHeight="1" hidden="1">
      <c r="A35" s="27" t="s">
        <v>77</v>
      </c>
      <c r="B35" s="29" t="s">
        <v>7</v>
      </c>
      <c r="C35" s="29" t="s">
        <v>16</v>
      </c>
      <c r="D35" s="29" t="s">
        <v>53</v>
      </c>
      <c r="E35" s="29" t="s">
        <v>18</v>
      </c>
      <c r="F35" s="39">
        <v>50000</v>
      </c>
      <c r="G35" s="39">
        <f t="shared" si="0"/>
        <v>50000</v>
      </c>
      <c r="H35" s="39"/>
      <c r="I35" s="10"/>
      <c r="J35" s="10"/>
      <c r="K35" s="10"/>
      <c r="L35" s="10">
        <f t="shared" si="2"/>
        <v>50000</v>
      </c>
      <c r="M35" s="10">
        <f t="shared" si="3"/>
        <v>50000</v>
      </c>
      <c r="N35" s="20"/>
    </row>
    <row r="36" spans="1:14" ht="77.25" customHeight="1" hidden="1">
      <c r="A36" s="27" t="s">
        <v>35</v>
      </c>
      <c r="B36" s="29" t="s">
        <v>7</v>
      </c>
      <c r="C36" s="29" t="s">
        <v>16</v>
      </c>
      <c r="D36" s="29" t="s">
        <v>34</v>
      </c>
      <c r="E36" s="29" t="s">
        <v>19</v>
      </c>
      <c r="F36" s="39"/>
      <c r="G36" s="39">
        <f t="shared" si="0"/>
        <v>0</v>
      </c>
      <c r="H36" s="39"/>
      <c r="I36" s="10"/>
      <c r="J36" s="10"/>
      <c r="K36" s="10"/>
      <c r="L36" s="10">
        <f t="shared" si="2"/>
        <v>0</v>
      </c>
      <c r="M36" s="10">
        <f t="shared" si="3"/>
        <v>0</v>
      </c>
      <c r="N36" s="20"/>
    </row>
    <row r="37" spans="1:14" ht="21" customHeight="1">
      <c r="A37" s="32" t="s">
        <v>42</v>
      </c>
      <c r="B37" s="29" t="s">
        <v>12</v>
      </c>
      <c r="C37" s="29"/>
      <c r="D37" s="29"/>
      <c r="E37" s="29"/>
      <c r="F37" s="39">
        <f>F38</f>
        <v>224.475</v>
      </c>
      <c r="G37" s="39"/>
      <c r="H37" s="39">
        <f>H38</f>
        <v>224.475</v>
      </c>
      <c r="I37" s="10"/>
      <c r="J37" s="10"/>
      <c r="K37" s="10"/>
      <c r="L37" s="10">
        <f t="shared" si="2"/>
        <v>224.475</v>
      </c>
      <c r="M37" s="10"/>
      <c r="N37" s="10">
        <f>H37+M37</f>
        <v>224.475</v>
      </c>
    </row>
    <row r="38" spans="1:14" ht="21.75" customHeight="1">
      <c r="A38" s="27" t="s">
        <v>30</v>
      </c>
      <c r="B38" s="29" t="s">
        <v>12</v>
      </c>
      <c r="C38" s="29" t="s">
        <v>11</v>
      </c>
      <c r="D38" s="29"/>
      <c r="E38" s="29"/>
      <c r="F38" s="39">
        <v>224.475</v>
      </c>
      <c r="G38" s="39"/>
      <c r="H38" s="39">
        <f>F38</f>
        <v>224.475</v>
      </c>
      <c r="I38" s="10"/>
      <c r="J38" s="10"/>
      <c r="K38" s="10"/>
      <c r="L38" s="10">
        <f t="shared" si="2"/>
        <v>224.475</v>
      </c>
      <c r="M38" s="10"/>
      <c r="N38" s="10">
        <f>H38+K38</f>
        <v>224.475</v>
      </c>
    </row>
    <row r="39" spans="1:14" ht="45" customHeight="1" hidden="1">
      <c r="A39" s="27" t="s">
        <v>87</v>
      </c>
      <c r="B39" s="29" t="s">
        <v>12</v>
      </c>
      <c r="C39" s="29" t="s">
        <v>11</v>
      </c>
      <c r="D39" s="29" t="s">
        <v>54</v>
      </c>
      <c r="E39" s="29"/>
      <c r="F39" s="39">
        <f>F40+F41</f>
        <v>78000</v>
      </c>
      <c r="G39" s="39"/>
      <c r="H39" s="39">
        <f>H40+H41</f>
        <v>78000</v>
      </c>
      <c r="I39" s="10"/>
      <c r="J39" s="10"/>
      <c r="K39" s="10"/>
      <c r="L39" s="10">
        <f t="shared" si="2"/>
        <v>78000</v>
      </c>
      <c r="M39" s="10">
        <f t="shared" si="3"/>
        <v>78000</v>
      </c>
      <c r="N39" s="20"/>
    </row>
    <row r="40" spans="1:14" ht="30.75" customHeight="1" hidden="1">
      <c r="A40" s="30" t="s">
        <v>79</v>
      </c>
      <c r="B40" s="29" t="s">
        <v>12</v>
      </c>
      <c r="C40" s="29" t="s">
        <v>11</v>
      </c>
      <c r="D40" s="29" t="s">
        <v>54</v>
      </c>
      <c r="E40" s="29" t="s">
        <v>17</v>
      </c>
      <c r="F40" s="39">
        <v>60000</v>
      </c>
      <c r="G40" s="39"/>
      <c r="H40" s="39">
        <f>F40</f>
        <v>60000</v>
      </c>
      <c r="I40" s="10"/>
      <c r="J40" s="10"/>
      <c r="K40" s="10"/>
      <c r="L40" s="10">
        <f t="shared" si="2"/>
        <v>60000</v>
      </c>
      <c r="M40" s="10">
        <f t="shared" si="3"/>
        <v>60000</v>
      </c>
      <c r="N40" s="20"/>
    </row>
    <row r="41" spans="1:14" ht="45" customHeight="1" hidden="1">
      <c r="A41" s="27" t="s">
        <v>68</v>
      </c>
      <c r="B41" s="29" t="s">
        <v>12</v>
      </c>
      <c r="C41" s="29" t="s">
        <v>11</v>
      </c>
      <c r="D41" s="29" t="s">
        <v>54</v>
      </c>
      <c r="E41" s="29" t="s">
        <v>62</v>
      </c>
      <c r="F41" s="39">
        <v>18000</v>
      </c>
      <c r="G41" s="39"/>
      <c r="H41" s="39">
        <f>F41</f>
        <v>18000</v>
      </c>
      <c r="I41" s="10"/>
      <c r="J41" s="10"/>
      <c r="K41" s="10"/>
      <c r="L41" s="10">
        <f t="shared" si="2"/>
        <v>18000</v>
      </c>
      <c r="M41" s="10">
        <f t="shared" si="3"/>
        <v>18000</v>
      </c>
      <c r="N41" s="20"/>
    </row>
    <row r="42" spans="1:14" ht="33" customHeight="1">
      <c r="A42" s="33" t="s">
        <v>26</v>
      </c>
      <c r="B42" s="29" t="s">
        <v>11</v>
      </c>
      <c r="C42" s="29"/>
      <c r="D42" s="29"/>
      <c r="E42" s="29"/>
      <c r="F42" s="39">
        <f>F43+F46</f>
        <v>213.95652</v>
      </c>
      <c r="G42" s="39">
        <f>F42</f>
        <v>213.95652</v>
      </c>
      <c r="H42" s="39"/>
      <c r="I42" s="10">
        <f>I43+I46</f>
        <v>0</v>
      </c>
      <c r="J42" s="10">
        <f>J43+J46</f>
        <v>0</v>
      </c>
      <c r="K42" s="10"/>
      <c r="L42" s="10">
        <f t="shared" si="2"/>
        <v>213.95652</v>
      </c>
      <c r="M42" s="10">
        <f t="shared" si="3"/>
        <v>213.95652</v>
      </c>
      <c r="N42" s="20"/>
    </row>
    <row r="43" spans="1:14" ht="51" customHeight="1">
      <c r="A43" s="30" t="s">
        <v>88</v>
      </c>
      <c r="B43" s="29" t="s">
        <v>11</v>
      </c>
      <c r="C43" s="29" t="s">
        <v>6</v>
      </c>
      <c r="D43" s="29"/>
      <c r="E43" s="29"/>
      <c r="F43" s="39">
        <v>57</v>
      </c>
      <c r="G43" s="39">
        <f>F43</f>
        <v>57</v>
      </c>
      <c r="H43" s="39"/>
      <c r="I43" s="10">
        <v>0</v>
      </c>
      <c r="J43" s="10">
        <f>I43</f>
        <v>0</v>
      </c>
      <c r="K43" s="10"/>
      <c r="L43" s="10">
        <f t="shared" si="2"/>
        <v>57</v>
      </c>
      <c r="M43" s="10">
        <f t="shared" si="3"/>
        <v>57</v>
      </c>
      <c r="N43" s="20"/>
    </row>
    <row r="44" spans="1:14" ht="57" customHeight="1" hidden="1">
      <c r="A44" s="33" t="s">
        <v>89</v>
      </c>
      <c r="B44" s="29" t="s">
        <v>11</v>
      </c>
      <c r="C44" s="29" t="s">
        <v>6</v>
      </c>
      <c r="D44" s="29" t="s">
        <v>55</v>
      </c>
      <c r="E44" s="29"/>
      <c r="F44" s="39">
        <f>F45</f>
        <v>310000</v>
      </c>
      <c r="G44" s="39">
        <f>G45</f>
        <v>310000</v>
      </c>
      <c r="H44" s="39"/>
      <c r="I44" s="10"/>
      <c r="J44" s="10"/>
      <c r="K44" s="10"/>
      <c r="L44" s="10">
        <f t="shared" si="2"/>
        <v>310000</v>
      </c>
      <c r="M44" s="10">
        <f t="shared" si="3"/>
        <v>310000</v>
      </c>
      <c r="N44" s="20"/>
    </row>
    <row r="45" spans="1:14" ht="36" customHeight="1" hidden="1">
      <c r="A45" s="27" t="s">
        <v>64</v>
      </c>
      <c r="B45" s="29" t="s">
        <v>11</v>
      </c>
      <c r="C45" s="29" t="s">
        <v>6</v>
      </c>
      <c r="D45" s="29" t="s">
        <v>55</v>
      </c>
      <c r="E45" s="29" t="s">
        <v>19</v>
      </c>
      <c r="F45" s="39">
        <v>310000</v>
      </c>
      <c r="G45" s="39">
        <f>F45</f>
        <v>310000</v>
      </c>
      <c r="H45" s="39"/>
      <c r="I45" s="10"/>
      <c r="J45" s="10"/>
      <c r="K45" s="10"/>
      <c r="L45" s="10">
        <f t="shared" si="2"/>
        <v>310000</v>
      </c>
      <c r="M45" s="10">
        <f t="shared" si="3"/>
        <v>310000</v>
      </c>
      <c r="N45" s="20"/>
    </row>
    <row r="46" spans="1:14" ht="46.5" customHeight="1">
      <c r="A46" s="32" t="s">
        <v>72</v>
      </c>
      <c r="B46" s="29" t="s">
        <v>11</v>
      </c>
      <c r="C46" s="29" t="s">
        <v>21</v>
      </c>
      <c r="D46" s="29"/>
      <c r="E46" s="29"/>
      <c r="F46" s="39">
        <f>156.95652</f>
        <v>156.95652</v>
      </c>
      <c r="G46" s="39">
        <f>F46</f>
        <v>156.95652</v>
      </c>
      <c r="H46" s="39"/>
      <c r="I46" s="10"/>
      <c r="J46" s="10"/>
      <c r="K46" s="10"/>
      <c r="L46" s="10">
        <f t="shared" si="2"/>
        <v>156.95652</v>
      </c>
      <c r="M46" s="10">
        <f t="shared" si="3"/>
        <v>156.95652</v>
      </c>
      <c r="N46" s="20"/>
    </row>
    <row r="47" spans="1:14" ht="68.25" customHeight="1" hidden="1">
      <c r="A47" s="27" t="s">
        <v>90</v>
      </c>
      <c r="B47" s="29" t="s">
        <v>11</v>
      </c>
      <c r="C47" s="29" t="s">
        <v>21</v>
      </c>
      <c r="D47" s="29" t="s">
        <v>70</v>
      </c>
      <c r="E47" s="29"/>
      <c r="F47" s="39">
        <f>F48</f>
        <v>5000</v>
      </c>
      <c r="G47" s="39">
        <f>G48</f>
        <v>5000</v>
      </c>
      <c r="H47" s="39"/>
      <c r="I47" s="10"/>
      <c r="J47" s="10"/>
      <c r="K47" s="10"/>
      <c r="L47" s="10">
        <f t="shared" si="2"/>
        <v>5000</v>
      </c>
      <c r="M47" s="10">
        <f t="shared" si="3"/>
        <v>5000</v>
      </c>
      <c r="N47" s="20"/>
    </row>
    <row r="48" spans="1:14" ht="38.25" customHeight="1" hidden="1">
      <c r="A48" s="27" t="s">
        <v>64</v>
      </c>
      <c r="B48" s="29" t="s">
        <v>11</v>
      </c>
      <c r="C48" s="29" t="s">
        <v>21</v>
      </c>
      <c r="D48" s="29" t="s">
        <v>70</v>
      </c>
      <c r="E48" s="29" t="s">
        <v>19</v>
      </c>
      <c r="F48" s="39">
        <v>5000</v>
      </c>
      <c r="G48" s="39">
        <f>F48</f>
        <v>5000</v>
      </c>
      <c r="H48" s="39"/>
      <c r="I48" s="10"/>
      <c r="J48" s="10"/>
      <c r="K48" s="10"/>
      <c r="L48" s="10">
        <f t="shared" si="2"/>
        <v>5000</v>
      </c>
      <c r="M48" s="10">
        <f t="shared" si="3"/>
        <v>5000</v>
      </c>
      <c r="N48" s="20"/>
    </row>
    <row r="49" spans="1:14" ht="18.75" customHeight="1">
      <c r="A49" s="30" t="s">
        <v>37</v>
      </c>
      <c r="B49" s="29" t="s">
        <v>9</v>
      </c>
      <c r="C49" s="29"/>
      <c r="D49" s="29"/>
      <c r="E49" s="29"/>
      <c r="F49" s="39">
        <f>F50+F59</f>
        <v>3324.134</v>
      </c>
      <c r="G49" s="39">
        <f>G50+G59</f>
        <v>3324.134</v>
      </c>
      <c r="H49" s="39"/>
      <c r="I49" s="10">
        <f>SUM(I50:I61)</f>
        <v>0</v>
      </c>
      <c r="J49" s="10">
        <f>I49</f>
        <v>0</v>
      </c>
      <c r="K49" s="10"/>
      <c r="L49" s="10" t="e">
        <f>L50+L59+#REF!+#REF!</f>
        <v>#REF!</v>
      </c>
      <c r="M49" s="10" t="e">
        <f>M50+M59+#REF!+#REF!</f>
        <v>#REF!</v>
      </c>
      <c r="N49" s="20"/>
    </row>
    <row r="50" spans="1:14" ht="21" customHeight="1">
      <c r="A50" s="33" t="s">
        <v>27</v>
      </c>
      <c r="B50" s="29" t="s">
        <v>9</v>
      </c>
      <c r="C50" s="29" t="s">
        <v>6</v>
      </c>
      <c r="D50" s="29"/>
      <c r="E50" s="29"/>
      <c r="F50" s="39">
        <v>2590</v>
      </c>
      <c r="G50" s="39">
        <f>F50</f>
        <v>2590</v>
      </c>
      <c r="H50" s="39"/>
      <c r="I50" s="10"/>
      <c r="J50" s="10">
        <f>I50</f>
        <v>0</v>
      </c>
      <c r="K50" s="10"/>
      <c r="L50" s="10">
        <f t="shared" si="2"/>
        <v>2590</v>
      </c>
      <c r="M50" s="10">
        <f t="shared" si="3"/>
        <v>2590</v>
      </c>
      <c r="N50" s="20"/>
    </row>
    <row r="51" spans="1:14" ht="12.75" customHeight="1" hidden="1">
      <c r="A51" s="33" t="s">
        <v>91</v>
      </c>
      <c r="B51" s="29" t="s">
        <v>9</v>
      </c>
      <c r="C51" s="29" t="s">
        <v>6</v>
      </c>
      <c r="D51" s="29" t="s">
        <v>56</v>
      </c>
      <c r="E51" s="29"/>
      <c r="F51" s="39">
        <f>F52</f>
        <v>990000</v>
      </c>
      <c r="G51" s="39">
        <f>G52</f>
        <v>990000</v>
      </c>
      <c r="H51" s="39"/>
      <c r="I51" s="10"/>
      <c r="J51" s="10"/>
      <c r="K51" s="10"/>
      <c r="L51" s="10">
        <f t="shared" si="2"/>
        <v>990000</v>
      </c>
      <c r="M51" s="10">
        <f t="shared" si="3"/>
        <v>990000</v>
      </c>
      <c r="N51" s="20"/>
    </row>
    <row r="52" spans="1:14" ht="33" customHeight="1" hidden="1">
      <c r="A52" s="33" t="s">
        <v>69</v>
      </c>
      <c r="B52" s="29" t="s">
        <v>9</v>
      </c>
      <c r="C52" s="29" t="s">
        <v>6</v>
      </c>
      <c r="D52" s="29" t="s">
        <v>56</v>
      </c>
      <c r="E52" s="29" t="s">
        <v>19</v>
      </c>
      <c r="F52" s="39">
        <v>990000</v>
      </c>
      <c r="G52" s="39">
        <f>F52</f>
        <v>990000</v>
      </c>
      <c r="H52" s="39"/>
      <c r="I52" s="10"/>
      <c r="J52" s="10"/>
      <c r="K52" s="10"/>
      <c r="L52" s="10">
        <f t="shared" si="2"/>
        <v>990000</v>
      </c>
      <c r="M52" s="10">
        <f t="shared" si="3"/>
        <v>990000</v>
      </c>
      <c r="N52" s="20"/>
    </row>
    <row r="53" spans="1:14" ht="42" customHeight="1" hidden="1">
      <c r="A53" s="33" t="s">
        <v>92</v>
      </c>
      <c r="B53" s="29" t="s">
        <v>9</v>
      </c>
      <c r="C53" s="29" t="s">
        <v>6</v>
      </c>
      <c r="D53" s="29" t="s">
        <v>57</v>
      </c>
      <c r="E53" s="29"/>
      <c r="F53" s="39">
        <f>F54</f>
        <v>1692600</v>
      </c>
      <c r="G53" s="39">
        <f>G54</f>
        <v>1692600</v>
      </c>
      <c r="H53" s="39"/>
      <c r="I53" s="10"/>
      <c r="J53" s="10"/>
      <c r="K53" s="10"/>
      <c r="L53" s="10">
        <f t="shared" si="2"/>
        <v>1692600</v>
      </c>
      <c r="M53" s="10">
        <f t="shared" si="3"/>
        <v>1692600</v>
      </c>
      <c r="N53" s="20"/>
    </row>
    <row r="54" spans="1:14" ht="35.25" customHeight="1" hidden="1">
      <c r="A54" s="33" t="s">
        <v>93</v>
      </c>
      <c r="B54" s="29" t="s">
        <v>9</v>
      </c>
      <c r="C54" s="29" t="s">
        <v>6</v>
      </c>
      <c r="D54" s="29" t="s">
        <v>57</v>
      </c>
      <c r="E54" s="29" t="s">
        <v>19</v>
      </c>
      <c r="F54" s="39">
        <v>1692600</v>
      </c>
      <c r="G54" s="39">
        <f>F54</f>
        <v>1692600</v>
      </c>
      <c r="H54" s="39"/>
      <c r="I54" s="10"/>
      <c r="J54" s="10"/>
      <c r="K54" s="10"/>
      <c r="L54" s="10">
        <f t="shared" si="2"/>
        <v>1692600</v>
      </c>
      <c r="M54" s="10">
        <f t="shared" si="3"/>
        <v>1692600</v>
      </c>
      <c r="N54" s="20"/>
    </row>
    <row r="55" spans="1:14" ht="75" customHeight="1" hidden="1">
      <c r="A55" s="33" t="s">
        <v>95</v>
      </c>
      <c r="B55" s="29" t="s">
        <v>9</v>
      </c>
      <c r="C55" s="29" t="s">
        <v>6</v>
      </c>
      <c r="D55" s="29" t="s">
        <v>94</v>
      </c>
      <c r="E55" s="29"/>
      <c r="F55" s="39">
        <f>F56</f>
        <v>89100</v>
      </c>
      <c r="G55" s="39">
        <f>G56</f>
        <v>89100</v>
      </c>
      <c r="H55" s="39"/>
      <c r="I55" s="10"/>
      <c r="J55" s="10"/>
      <c r="K55" s="10"/>
      <c r="L55" s="10">
        <f t="shared" si="2"/>
        <v>89100</v>
      </c>
      <c r="M55" s="10">
        <f t="shared" si="3"/>
        <v>89100</v>
      </c>
      <c r="N55" s="20"/>
    </row>
    <row r="56" spans="1:14" ht="39" customHeight="1" hidden="1">
      <c r="A56" s="33" t="s">
        <v>93</v>
      </c>
      <c r="B56" s="29" t="s">
        <v>9</v>
      </c>
      <c r="C56" s="29" t="s">
        <v>6</v>
      </c>
      <c r="D56" s="29" t="s">
        <v>94</v>
      </c>
      <c r="E56" s="29" t="s">
        <v>19</v>
      </c>
      <c r="F56" s="39">
        <v>89100</v>
      </c>
      <c r="G56" s="39">
        <f>F56</f>
        <v>89100</v>
      </c>
      <c r="H56" s="39"/>
      <c r="I56" s="10"/>
      <c r="J56" s="10"/>
      <c r="K56" s="10"/>
      <c r="L56" s="10">
        <f t="shared" si="2"/>
        <v>89100</v>
      </c>
      <c r="M56" s="10">
        <f t="shared" si="3"/>
        <v>89100</v>
      </c>
      <c r="N56" s="20"/>
    </row>
    <row r="57" spans="1:14" ht="53.25" customHeight="1" hidden="1">
      <c r="A57" s="33" t="s">
        <v>96</v>
      </c>
      <c r="B57" s="29" t="s">
        <v>9</v>
      </c>
      <c r="C57" s="29" t="s">
        <v>6</v>
      </c>
      <c r="D57" s="29" t="s">
        <v>58</v>
      </c>
      <c r="E57" s="29"/>
      <c r="F57" s="39">
        <f>F58</f>
        <v>100000</v>
      </c>
      <c r="G57" s="39">
        <f>G58</f>
        <v>100000</v>
      </c>
      <c r="H57" s="39"/>
      <c r="I57" s="10"/>
      <c r="J57" s="10"/>
      <c r="K57" s="10"/>
      <c r="L57" s="10">
        <f t="shared" si="2"/>
        <v>100000</v>
      </c>
      <c r="M57" s="10">
        <f t="shared" si="3"/>
        <v>100000</v>
      </c>
      <c r="N57" s="20"/>
    </row>
    <row r="58" spans="1:14" ht="37.5" customHeight="1" hidden="1">
      <c r="A58" s="33" t="s">
        <v>93</v>
      </c>
      <c r="B58" s="29" t="s">
        <v>9</v>
      </c>
      <c r="C58" s="29" t="s">
        <v>6</v>
      </c>
      <c r="D58" s="29" t="s">
        <v>58</v>
      </c>
      <c r="E58" s="29" t="s">
        <v>19</v>
      </c>
      <c r="F58" s="39">
        <v>100000</v>
      </c>
      <c r="G58" s="39">
        <f aca="true" t="shared" si="4" ref="G58:G63">F58</f>
        <v>100000</v>
      </c>
      <c r="H58" s="39"/>
      <c r="I58" s="10"/>
      <c r="J58" s="10"/>
      <c r="K58" s="10"/>
      <c r="L58" s="10">
        <f t="shared" si="2"/>
        <v>100000</v>
      </c>
      <c r="M58" s="10">
        <f t="shared" si="3"/>
        <v>100000</v>
      </c>
      <c r="N58" s="20"/>
    </row>
    <row r="59" spans="1:14" ht="27" customHeight="1">
      <c r="A59" s="30" t="s">
        <v>14</v>
      </c>
      <c r="B59" s="29" t="s">
        <v>9</v>
      </c>
      <c r="C59" s="29" t="s">
        <v>13</v>
      </c>
      <c r="D59" s="29"/>
      <c r="E59" s="29"/>
      <c r="F59" s="39">
        <v>734.134</v>
      </c>
      <c r="G59" s="39">
        <f t="shared" si="4"/>
        <v>734.134</v>
      </c>
      <c r="H59" s="39"/>
      <c r="I59" s="10"/>
      <c r="J59" s="10"/>
      <c r="K59" s="10"/>
      <c r="L59" s="10">
        <f t="shared" si="2"/>
        <v>734.134</v>
      </c>
      <c r="M59" s="10">
        <f t="shared" si="3"/>
        <v>734.134</v>
      </c>
      <c r="N59" s="20"/>
    </row>
    <row r="60" spans="1:14" ht="36" customHeight="1" hidden="1">
      <c r="A60" s="30" t="s">
        <v>97</v>
      </c>
      <c r="B60" s="29" t="s">
        <v>9</v>
      </c>
      <c r="C60" s="29" t="s">
        <v>13</v>
      </c>
      <c r="D60" s="29" t="s">
        <v>59</v>
      </c>
      <c r="E60" s="29"/>
      <c r="F60" s="39">
        <f>F61</f>
        <v>5000</v>
      </c>
      <c r="G60" s="39">
        <f t="shared" si="4"/>
        <v>5000</v>
      </c>
      <c r="H60" s="39"/>
      <c r="I60" s="10"/>
      <c r="J60" s="10"/>
      <c r="K60" s="10"/>
      <c r="L60" s="10">
        <f t="shared" si="2"/>
        <v>5000</v>
      </c>
      <c r="M60" s="10">
        <f t="shared" si="3"/>
        <v>5000</v>
      </c>
      <c r="N60" s="20"/>
    </row>
    <row r="61" spans="1:14" ht="31.5" customHeight="1" hidden="1">
      <c r="A61" s="30" t="s">
        <v>29</v>
      </c>
      <c r="B61" s="29" t="s">
        <v>9</v>
      </c>
      <c r="C61" s="29" t="s">
        <v>13</v>
      </c>
      <c r="D61" s="29" t="s">
        <v>59</v>
      </c>
      <c r="E61" s="29" t="s">
        <v>20</v>
      </c>
      <c r="F61" s="39">
        <v>5000</v>
      </c>
      <c r="G61" s="39">
        <f t="shared" si="4"/>
        <v>5000</v>
      </c>
      <c r="H61" s="39"/>
      <c r="I61" s="10"/>
      <c r="J61" s="10"/>
      <c r="K61" s="10"/>
      <c r="L61" s="10">
        <f t="shared" si="2"/>
        <v>5000</v>
      </c>
      <c r="M61" s="10">
        <f t="shared" si="3"/>
        <v>5000</v>
      </c>
      <c r="N61" s="20"/>
    </row>
    <row r="62" spans="1:14" ht="23.25" customHeight="1">
      <c r="A62" s="30" t="s">
        <v>38</v>
      </c>
      <c r="B62" s="29" t="s">
        <v>10</v>
      </c>
      <c r="C62" s="29"/>
      <c r="D62" s="29"/>
      <c r="E62" s="29"/>
      <c r="F62" s="39">
        <f>F63+F68</f>
        <v>8142.11267</v>
      </c>
      <c r="G62" s="39">
        <f t="shared" si="4"/>
        <v>8142.11267</v>
      </c>
      <c r="H62" s="39"/>
      <c r="I62" s="10">
        <f>I63+I68</f>
        <v>0</v>
      </c>
      <c r="J62" s="10">
        <f>I62</f>
        <v>0</v>
      </c>
      <c r="K62" s="10"/>
      <c r="L62" s="10">
        <f>F62+I62</f>
        <v>8142.11267</v>
      </c>
      <c r="M62" s="10">
        <f t="shared" si="3"/>
        <v>8142.11267</v>
      </c>
      <c r="N62" s="20"/>
    </row>
    <row r="63" spans="1:14" ht="15" customHeight="1">
      <c r="A63" s="30" t="s">
        <v>33</v>
      </c>
      <c r="B63" s="29" t="s">
        <v>10</v>
      </c>
      <c r="C63" s="29" t="s">
        <v>7</v>
      </c>
      <c r="D63" s="29"/>
      <c r="E63" s="29"/>
      <c r="F63" s="39">
        <v>517</v>
      </c>
      <c r="G63" s="39">
        <f t="shared" si="4"/>
        <v>517</v>
      </c>
      <c r="H63" s="39"/>
      <c r="I63" s="10"/>
      <c r="J63" s="10">
        <f>I63</f>
        <v>0</v>
      </c>
      <c r="K63" s="10"/>
      <c r="L63" s="10">
        <f t="shared" si="2"/>
        <v>517</v>
      </c>
      <c r="M63" s="10">
        <f t="shared" si="3"/>
        <v>517</v>
      </c>
      <c r="N63" s="20"/>
    </row>
    <row r="64" spans="1:14" ht="2.25" customHeight="1" hidden="1">
      <c r="A64" s="30" t="s">
        <v>98</v>
      </c>
      <c r="B64" s="29" t="s">
        <v>10</v>
      </c>
      <c r="C64" s="29" t="s">
        <v>7</v>
      </c>
      <c r="D64" s="29" t="s">
        <v>73</v>
      </c>
      <c r="E64" s="29"/>
      <c r="F64" s="39"/>
      <c r="G64" s="39"/>
      <c r="H64" s="39"/>
      <c r="I64" s="10"/>
      <c r="J64" s="10"/>
      <c r="K64" s="10"/>
      <c r="L64" s="10">
        <f t="shared" si="2"/>
        <v>0</v>
      </c>
      <c r="M64" s="10">
        <f t="shared" si="3"/>
        <v>0</v>
      </c>
      <c r="N64" s="20"/>
    </row>
    <row r="65" spans="1:14" ht="0.75" customHeight="1" hidden="1">
      <c r="A65" s="33" t="s">
        <v>93</v>
      </c>
      <c r="B65" s="29" t="s">
        <v>10</v>
      </c>
      <c r="C65" s="29" t="s">
        <v>7</v>
      </c>
      <c r="D65" s="29" t="s">
        <v>73</v>
      </c>
      <c r="E65" s="29" t="s">
        <v>19</v>
      </c>
      <c r="F65" s="40">
        <v>626000</v>
      </c>
      <c r="G65" s="39">
        <f>F65</f>
        <v>626000</v>
      </c>
      <c r="H65" s="39"/>
      <c r="I65" s="10"/>
      <c r="J65" s="10"/>
      <c r="K65" s="10"/>
      <c r="L65" s="10">
        <f t="shared" si="2"/>
        <v>626000</v>
      </c>
      <c r="M65" s="10">
        <f t="shared" si="3"/>
        <v>626000</v>
      </c>
      <c r="N65" s="20"/>
    </row>
    <row r="66" spans="1:14" ht="20.25" customHeight="1" hidden="1">
      <c r="A66" s="33" t="s">
        <v>99</v>
      </c>
      <c r="B66" s="29" t="s">
        <v>10</v>
      </c>
      <c r="C66" s="29" t="s">
        <v>7</v>
      </c>
      <c r="D66" s="29" t="s">
        <v>60</v>
      </c>
      <c r="E66" s="29"/>
      <c r="F66" s="40"/>
      <c r="G66" s="39"/>
      <c r="H66" s="39"/>
      <c r="I66" s="10"/>
      <c r="J66" s="10"/>
      <c r="K66" s="10"/>
      <c r="L66" s="10">
        <f t="shared" si="2"/>
        <v>0</v>
      </c>
      <c r="M66" s="10">
        <f t="shared" si="3"/>
        <v>0</v>
      </c>
      <c r="N66" s="20"/>
    </row>
    <row r="67" spans="1:14" ht="24" customHeight="1" hidden="1">
      <c r="A67" s="30" t="s">
        <v>64</v>
      </c>
      <c r="B67" s="29" t="s">
        <v>10</v>
      </c>
      <c r="C67" s="29" t="s">
        <v>7</v>
      </c>
      <c r="D67" s="29" t="s">
        <v>60</v>
      </c>
      <c r="E67" s="29" t="s">
        <v>19</v>
      </c>
      <c r="F67" s="39">
        <v>30000</v>
      </c>
      <c r="G67" s="39">
        <f>F67</f>
        <v>30000</v>
      </c>
      <c r="H67" s="39"/>
      <c r="I67" s="10">
        <f>261000+200912</f>
        <v>461912</v>
      </c>
      <c r="J67" s="10">
        <f>I67</f>
        <v>461912</v>
      </c>
      <c r="K67" s="10"/>
      <c r="L67" s="10">
        <f t="shared" si="2"/>
        <v>491912</v>
      </c>
      <c r="M67" s="10">
        <f t="shared" si="3"/>
        <v>491912</v>
      </c>
      <c r="N67" s="20"/>
    </row>
    <row r="68" spans="1:14" ht="21" customHeight="1">
      <c r="A68" s="30" t="s">
        <v>31</v>
      </c>
      <c r="B68" s="34" t="s">
        <v>10</v>
      </c>
      <c r="C68" s="34" t="s">
        <v>11</v>
      </c>
      <c r="D68" s="29"/>
      <c r="E68" s="29"/>
      <c r="F68" s="39">
        <v>7625.11267</v>
      </c>
      <c r="G68" s="39">
        <f>F68</f>
        <v>7625.11267</v>
      </c>
      <c r="H68" s="39"/>
      <c r="I68" s="10"/>
      <c r="J68" s="10">
        <f>I68</f>
        <v>0</v>
      </c>
      <c r="K68" s="10"/>
      <c r="L68" s="10">
        <f t="shared" si="2"/>
        <v>7625.11267</v>
      </c>
      <c r="M68" s="10">
        <f t="shared" si="3"/>
        <v>7625.11267</v>
      </c>
      <c r="N68" s="20"/>
    </row>
    <row r="69" spans="1:14" ht="30" customHeight="1">
      <c r="A69" s="30" t="s">
        <v>107</v>
      </c>
      <c r="B69" s="34" t="s">
        <v>106</v>
      </c>
      <c r="C69" s="34"/>
      <c r="D69" s="34"/>
      <c r="E69" s="29"/>
      <c r="F69" s="40">
        <f>F70</f>
        <v>0.91824</v>
      </c>
      <c r="G69" s="39">
        <f>G70</f>
        <v>0.91824</v>
      </c>
      <c r="H69" s="39"/>
      <c r="I69" s="10"/>
      <c r="J69" s="10"/>
      <c r="K69" s="10"/>
      <c r="L69" s="10"/>
      <c r="M69" s="10"/>
      <c r="N69" s="20"/>
    </row>
    <row r="70" spans="1:14" ht="36" customHeight="1">
      <c r="A70" s="30" t="s">
        <v>108</v>
      </c>
      <c r="B70" s="34" t="s">
        <v>106</v>
      </c>
      <c r="C70" s="34" t="s">
        <v>10</v>
      </c>
      <c r="D70" s="34"/>
      <c r="E70" s="29"/>
      <c r="F70" s="40">
        <v>0.91824</v>
      </c>
      <c r="G70" s="39">
        <f>F70</f>
        <v>0.91824</v>
      </c>
      <c r="H70" s="39"/>
      <c r="I70" s="10"/>
      <c r="J70" s="10"/>
      <c r="K70" s="10"/>
      <c r="L70" s="10"/>
      <c r="M70" s="10"/>
      <c r="N70" s="20"/>
    </row>
    <row r="71" spans="1:14" ht="24" customHeight="1">
      <c r="A71" s="35" t="s">
        <v>41</v>
      </c>
      <c r="B71" s="34" t="s">
        <v>8</v>
      </c>
      <c r="C71" s="34"/>
      <c r="D71" s="34"/>
      <c r="E71" s="29"/>
      <c r="F71" s="40">
        <f>F73+F72</f>
        <v>561.345</v>
      </c>
      <c r="G71" s="40">
        <f>G73+G72</f>
        <v>561.345</v>
      </c>
      <c r="H71" s="39"/>
      <c r="I71" s="10">
        <f>I73</f>
        <v>0</v>
      </c>
      <c r="J71" s="10">
        <f>J73</f>
        <v>0</v>
      </c>
      <c r="K71" s="10"/>
      <c r="L71" s="10">
        <f t="shared" si="2"/>
        <v>561.345</v>
      </c>
      <c r="M71" s="10">
        <f t="shared" si="3"/>
        <v>561.345</v>
      </c>
      <c r="N71" s="20"/>
    </row>
    <row r="72" spans="1:14" ht="32.25" customHeight="1">
      <c r="A72" s="35" t="s">
        <v>105</v>
      </c>
      <c r="B72" s="34" t="s">
        <v>8</v>
      </c>
      <c r="C72" s="34" t="s">
        <v>10</v>
      </c>
      <c r="D72" s="34"/>
      <c r="E72" s="29"/>
      <c r="F72" s="40">
        <v>60</v>
      </c>
      <c r="G72" s="39">
        <f>F72</f>
        <v>60</v>
      </c>
      <c r="H72" s="39"/>
      <c r="I72" s="10"/>
      <c r="J72" s="10"/>
      <c r="K72" s="10"/>
      <c r="L72" s="10"/>
      <c r="M72" s="10"/>
      <c r="N72" s="20"/>
    </row>
    <row r="73" spans="1:14" ht="21" customHeight="1">
      <c r="A73" s="32" t="s">
        <v>28</v>
      </c>
      <c r="B73" s="34" t="s">
        <v>8</v>
      </c>
      <c r="C73" s="34" t="s">
        <v>8</v>
      </c>
      <c r="D73" s="34"/>
      <c r="E73" s="29"/>
      <c r="F73" s="40">
        <v>501.345</v>
      </c>
      <c r="G73" s="39">
        <f aca="true" t="shared" si="5" ref="G73:G79">F73</f>
        <v>501.345</v>
      </c>
      <c r="H73" s="39"/>
      <c r="I73" s="10"/>
      <c r="J73" s="10">
        <f>I73</f>
        <v>0</v>
      </c>
      <c r="K73" s="10"/>
      <c r="L73" s="10">
        <f t="shared" si="2"/>
        <v>501.345</v>
      </c>
      <c r="M73" s="10">
        <f t="shared" si="3"/>
        <v>501.345</v>
      </c>
      <c r="N73" s="20"/>
    </row>
    <row r="74" spans="1:14" ht="63.75" hidden="1">
      <c r="A74" s="27" t="s">
        <v>100</v>
      </c>
      <c r="B74" s="34" t="s">
        <v>8</v>
      </c>
      <c r="C74" s="34" t="s">
        <v>8</v>
      </c>
      <c r="D74" s="34" t="s">
        <v>61</v>
      </c>
      <c r="E74" s="29"/>
      <c r="F74" s="40">
        <f>SUM(F75:F77)</f>
        <v>207200</v>
      </c>
      <c r="G74" s="39">
        <f t="shared" si="5"/>
        <v>207200</v>
      </c>
      <c r="H74" s="39"/>
      <c r="I74" s="10"/>
      <c r="J74" s="10"/>
      <c r="K74" s="10"/>
      <c r="L74" s="10">
        <f t="shared" si="2"/>
        <v>207200</v>
      </c>
      <c r="M74" s="10">
        <f t="shared" si="3"/>
        <v>207200</v>
      </c>
      <c r="N74" s="20"/>
    </row>
    <row r="75" spans="1:14" ht="24.75" customHeight="1" hidden="1">
      <c r="A75" s="30" t="s">
        <v>79</v>
      </c>
      <c r="B75" s="34" t="s">
        <v>8</v>
      </c>
      <c r="C75" s="34" t="s">
        <v>8</v>
      </c>
      <c r="D75" s="34" t="s">
        <v>61</v>
      </c>
      <c r="E75" s="29" t="s">
        <v>17</v>
      </c>
      <c r="F75" s="40">
        <v>129650</v>
      </c>
      <c r="G75" s="39">
        <f t="shared" si="5"/>
        <v>129650</v>
      </c>
      <c r="H75" s="39"/>
      <c r="I75" s="10"/>
      <c r="J75" s="10"/>
      <c r="K75" s="10"/>
      <c r="L75" s="10">
        <f t="shared" si="2"/>
        <v>129650</v>
      </c>
      <c r="M75" s="10">
        <f t="shared" si="3"/>
        <v>129650</v>
      </c>
      <c r="N75" s="20"/>
    </row>
    <row r="76" spans="1:14" ht="42.75" customHeight="1" hidden="1">
      <c r="A76" s="27" t="s">
        <v>68</v>
      </c>
      <c r="B76" s="34" t="s">
        <v>8</v>
      </c>
      <c r="C76" s="34" t="s">
        <v>8</v>
      </c>
      <c r="D76" s="34" t="s">
        <v>61</v>
      </c>
      <c r="E76" s="29" t="s">
        <v>62</v>
      </c>
      <c r="F76" s="40">
        <v>39150</v>
      </c>
      <c r="G76" s="39">
        <f t="shared" si="5"/>
        <v>39150</v>
      </c>
      <c r="H76" s="39"/>
      <c r="I76" s="10"/>
      <c r="J76" s="10"/>
      <c r="K76" s="10"/>
      <c r="L76" s="10">
        <f aca="true" t="shared" si="6" ref="L76:L82">F76+I76</f>
        <v>39150</v>
      </c>
      <c r="M76" s="10">
        <f aca="true" t="shared" si="7" ref="M76:M82">L76</f>
        <v>39150</v>
      </c>
      <c r="N76" s="20"/>
    </row>
    <row r="77" spans="1:14" ht="33" customHeight="1" hidden="1">
      <c r="A77" s="30" t="s">
        <v>64</v>
      </c>
      <c r="B77" s="34" t="s">
        <v>8</v>
      </c>
      <c r="C77" s="34" t="s">
        <v>8</v>
      </c>
      <c r="D77" s="34" t="s">
        <v>61</v>
      </c>
      <c r="E77" s="29" t="s">
        <v>19</v>
      </c>
      <c r="F77" s="40">
        <v>38400</v>
      </c>
      <c r="G77" s="39">
        <f t="shared" si="5"/>
        <v>38400</v>
      </c>
      <c r="H77" s="39"/>
      <c r="I77" s="10"/>
      <c r="J77" s="10"/>
      <c r="K77" s="10"/>
      <c r="L77" s="10">
        <f t="shared" si="6"/>
        <v>38400</v>
      </c>
      <c r="M77" s="10">
        <f t="shared" si="7"/>
        <v>38400</v>
      </c>
      <c r="N77" s="20"/>
    </row>
    <row r="78" spans="1:14" ht="23.25" customHeight="1" hidden="1">
      <c r="A78" s="30" t="s">
        <v>36</v>
      </c>
      <c r="B78" s="34" t="s">
        <v>8</v>
      </c>
      <c r="C78" s="34" t="s">
        <v>8</v>
      </c>
      <c r="D78" s="34" t="s">
        <v>63</v>
      </c>
      <c r="E78" s="29"/>
      <c r="F78" s="40">
        <f>F79</f>
        <v>17800</v>
      </c>
      <c r="G78" s="39">
        <f>G79</f>
        <v>17800</v>
      </c>
      <c r="H78" s="39"/>
      <c r="I78" s="10"/>
      <c r="J78" s="10"/>
      <c r="K78" s="10"/>
      <c r="L78" s="10">
        <f t="shared" si="6"/>
        <v>17800</v>
      </c>
      <c r="M78" s="10">
        <f t="shared" si="7"/>
        <v>17800</v>
      </c>
      <c r="N78" s="20"/>
    </row>
    <row r="79" spans="1:14" ht="35.25" customHeight="1" hidden="1">
      <c r="A79" s="32" t="s">
        <v>64</v>
      </c>
      <c r="B79" s="34" t="s">
        <v>8</v>
      </c>
      <c r="C79" s="34" t="s">
        <v>8</v>
      </c>
      <c r="D79" s="34" t="s">
        <v>63</v>
      </c>
      <c r="E79" s="29" t="s">
        <v>19</v>
      </c>
      <c r="F79" s="40">
        <v>17800</v>
      </c>
      <c r="G79" s="39">
        <f t="shared" si="5"/>
        <v>17800</v>
      </c>
      <c r="H79" s="39"/>
      <c r="I79" s="10"/>
      <c r="J79" s="10"/>
      <c r="K79" s="10"/>
      <c r="L79" s="10">
        <f t="shared" si="6"/>
        <v>17800</v>
      </c>
      <c r="M79" s="10">
        <f t="shared" si="7"/>
        <v>17800</v>
      </c>
      <c r="N79" s="20"/>
    </row>
    <row r="80" spans="1:14" ht="60" customHeight="1">
      <c r="A80" s="32" t="s">
        <v>40</v>
      </c>
      <c r="B80" s="34" t="s">
        <v>21</v>
      </c>
      <c r="C80" s="34"/>
      <c r="D80" s="34"/>
      <c r="E80" s="29"/>
      <c r="F80" s="40">
        <f>F81</f>
        <v>24468.11408</v>
      </c>
      <c r="G80" s="39">
        <f>G81</f>
        <v>24468.11408</v>
      </c>
      <c r="H80" s="39"/>
      <c r="I80" s="10" t="e">
        <f>#REF!</f>
        <v>#REF!</v>
      </c>
      <c r="J80" s="10" t="e">
        <f>#REF!</f>
        <v>#REF!</v>
      </c>
      <c r="K80" s="10"/>
      <c r="L80" s="10" t="e">
        <f t="shared" si="6"/>
        <v>#REF!</v>
      </c>
      <c r="M80" s="10" t="e">
        <f t="shared" si="7"/>
        <v>#REF!</v>
      </c>
      <c r="N80" s="20"/>
    </row>
    <row r="81" spans="1:14" ht="44.25" customHeight="1" hidden="1">
      <c r="A81" s="32" t="s">
        <v>101</v>
      </c>
      <c r="B81" s="34" t="s">
        <v>21</v>
      </c>
      <c r="C81" s="34" t="s">
        <v>11</v>
      </c>
      <c r="D81" s="34"/>
      <c r="E81" s="29"/>
      <c r="F81" s="40">
        <f>F82</f>
        <v>24468.11408</v>
      </c>
      <c r="G81" s="39">
        <f>G82</f>
        <v>24468.11408</v>
      </c>
      <c r="H81" s="39"/>
      <c r="I81" s="10"/>
      <c r="J81" s="10"/>
      <c r="K81" s="10"/>
      <c r="L81" s="10">
        <f t="shared" si="6"/>
        <v>24468.11408</v>
      </c>
      <c r="M81" s="10">
        <f t="shared" si="7"/>
        <v>24468.11408</v>
      </c>
      <c r="N81" s="20"/>
    </row>
    <row r="82" spans="1:14" ht="66" customHeight="1">
      <c r="A82" s="32" t="s">
        <v>111</v>
      </c>
      <c r="B82" s="29" t="s">
        <v>21</v>
      </c>
      <c r="C82" s="29" t="s">
        <v>11</v>
      </c>
      <c r="D82" s="29" t="s">
        <v>102</v>
      </c>
      <c r="E82" s="29"/>
      <c r="F82" s="40">
        <v>24468.11408</v>
      </c>
      <c r="G82" s="39">
        <f>F82</f>
        <v>24468.11408</v>
      </c>
      <c r="H82" s="39"/>
      <c r="I82" s="10"/>
      <c r="J82" s="10"/>
      <c r="K82" s="10"/>
      <c r="L82" s="10">
        <f t="shared" si="6"/>
        <v>24468.11408</v>
      </c>
      <c r="M82" s="10">
        <f t="shared" si="7"/>
        <v>24468.11408</v>
      </c>
      <c r="N82" s="20"/>
    </row>
    <row r="83" spans="1:8" ht="20.25" customHeight="1" hidden="1">
      <c r="A83" s="8" t="s">
        <v>103</v>
      </c>
      <c r="B83" s="11" t="s">
        <v>7</v>
      </c>
      <c r="C83" s="11" t="s">
        <v>16</v>
      </c>
      <c r="D83" s="11" t="s">
        <v>71</v>
      </c>
      <c r="E83" s="11"/>
      <c r="F83" s="10">
        <f>SUM(F84:F88)</f>
        <v>4198648.1899999995</v>
      </c>
      <c r="G83" s="10">
        <f>SUM(G84:G88)</f>
        <v>4198648.1899999995</v>
      </c>
      <c r="H83" s="10"/>
    </row>
    <row r="84" spans="1:8" ht="21" customHeight="1" hidden="1">
      <c r="A84" s="8" t="s">
        <v>65</v>
      </c>
      <c r="B84" s="11" t="s">
        <v>7</v>
      </c>
      <c r="C84" s="11" t="s">
        <v>16</v>
      </c>
      <c r="D84" s="11" t="s">
        <v>71</v>
      </c>
      <c r="E84" s="5">
        <v>111</v>
      </c>
      <c r="F84" s="10">
        <v>2515000</v>
      </c>
      <c r="G84" s="10">
        <f>F84</f>
        <v>2515000</v>
      </c>
      <c r="H84" s="7"/>
    </row>
    <row r="85" spans="1:8" ht="35.25" customHeight="1" hidden="1">
      <c r="A85" s="8" t="s">
        <v>45</v>
      </c>
      <c r="B85" s="11" t="s">
        <v>7</v>
      </c>
      <c r="C85" s="11" t="s">
        <v>16</v>
      </c>
      <c r="D85" s="11" t="s">
        <v>71</v>
      </c>
      <c r="E85" s="5">
        <v>112</v>
      </c>
      <c r="F85" s="12">
        <v>47800</v>
      </c>
      <c r="G85" s="10">
        <f>F85</f>
        <v>47800</v>
      </c>
      <c r="H85" s="7"/>
    </row>
    <row r="86" spans="1:8" ht="45" customHeight="1" hidden="1">
      <c r="A86" s="18" t="s">
        <v>66</v>
      </c>
      <c r="B86" s="11" t="s">
        <v>7</v>
      </c>
      <c r="C86" s="11" t="s">
        <v>16</v>
      </c>
      <c r="D86" s="11" t="s">
        <v>71</v>
      </c>
      <c r="E86" s="5">
        <v>119</v>
      </c>
      <c r="F86" s="12">
        <v>792000</v>
      </c>
      <c r="G86" s="10">
        <f>F86</f>
        <v>792000</v>
      </c>
      <c r="H86" s="7"/>
    </row>
    <row r="87" spans="1:8" ht="35.25" customHeight="1" hidden="1">
      <c r="A87" s="8" t="s">
        <v>29</v>
      </c>
      <c r="B87" s="11" t="s">
        <v>7</v>
      </c>
      <c r="C87" s="11" t="s">
        <v>16</v>
      </c>
      <c r="D87" s="11" t="s">
        <v>71</v>
      </c>
      <c r="E87" s="11" t="s">
        <v>20</v>
      </c>
      <c r="F87" s="13">
        <v>123000</v>
      </c>
      <c r="G87" s="10">
        <f>F87</f>
        <v>123000</v>
      </c>
      <c r="H87" s="7"/>
    </row>
    <row r="88" spans="1:8" ht="36" customHeight="1" hidden="1">
      <c r="A88" s="14" t="s">
        <v>64</v>
      </c>
      <c r="B88" s="11" t="s">
        <v>7</v>
      </c>
      <c r="C88" s="11" t="s">
        <v>16</v>
      </c>
      <c r="D88" s="11" t="s">
        <v>71</v>
      </c>
      <c r="E88" s="11" t="s">
        <v>19</v>
      </c>
      <c r="F88" s="17">
        <v>720848.19</v>
      </c>
      <c r="G88" s="10">
        <f>F88</f>
        <v>720848.19</v>
      </c>
      <c r="H88" s="7"/>
    </row>
    <row r="89" ht="38.25" customHeight="1"/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</sheetData>
  <sheetProtection/>
  <mergeCells count="11">
    <mergeCell ref="F8:H8"/>
    <mergeCell ref="A5:O5"/>
    <mergeCell ref="H1:O1"/>
    <mergeCell ref="A2:O2"/>
    <mergeCell ref="A3:O3"/>
    <mergeCell ref="G7:H7"/>
    <mergeCell ref="A8:A9"/>
    <mergeCell ref="B8:B9"/>
    <mergeCell ref="C8:C9"/>
    <mergeCell ref="D8:D9"/>
    <mergeCell ref="E8:E9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2019-12-05T13:02:05Z</cp:lastPrinted>
  <dcterms:created xsi:type="dcterms:W3CDTF">1996-10-08T23:32:33Z</dcterms:created>
  <dcterms:modified xsi:type="dcterms:W3CDTF">2019-12-05T13:02:16Z</dcterms:modified>
  <cp:category/>
  <cp:version/>
  <cp:contentType/>
  <cp:contentStatus/>
</cp:coreProperties>
</file>