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20-201 целевые" sheetId="1" r:id="rId1"/>
  </sheets>
  <definedNames/>
  <calcPr fullCalcOnLoad="1"/>
</workbook>
</file>

<file path=xl/sharedStrings.xml><?xml version="1.0" encoding="utf-8"?>
<sst xmlns="http://schemas.openxmlformats.org/spreadsheetml/2006/main" count="257" uniqueCount="126">
  <si>
    <t>Целевая статья раздела</t>
  </si>
  <si>
    <t>Вид расхода</t>
  </si>
  <si>
    <t>Всего по МО сельское поселение Каркатеевы</t>
  </si>
  <si>
    <t>Резервный фонд</t>
  </si>
  <si>
    <t xml:space="preserve">Наименование </t>
  </si>
  <si>
    <t>в том числе расходы, осуществляемые за счет субвенций из федерального и окружного бюджета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</si>
  <si>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</si>
  <si>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</si>
  <si>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</si>
  <si>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</si>
  <si>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Глава муниципального самоуправления</t>
  </si>
  <si>
    <t>Резервные средства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</si>
  <si>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</si>
  <si>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Непрограммная деятельность</t>
  </si>
  <si>
    <t>Программная деятельность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</si>
  <si>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</si>
  <si>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</si>
  <si>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</si>
  <si>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</si>
  <si>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</si>
  <si>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</si>
  <si>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</si>
  <si>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</si>
  <si>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</si>
  <si>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Иные межбюджетные ассигнования</t>
  </si>
  <si>
    <t>50.1.00.02030</t>
  </si>
  <si>
    <t>50.0.00.20940</t>
  </si>
  <si>
    <t>50.0.00.51180</t>
  </si>
  <si>
    <t>50.0.00.00000</t>
  </si>
  <si>
    <t>Субсидии на создание условий для деятельности народных дружин</t>
  </si>
  <si>
    <t>04.0.01.99990</t>
  </si>
  <si>
    <t>09.0.01.99990</t>
  </si>
  <si>
    <t>11.0.01.99990</t>
  </si>
  <si>
    <t>к решению Совета депутатов</t>
  </si>
  <si>
    <t>50.0.00.09900</t>
  </si>
  <si>
    <t>Условно-утвержденные расходы</t>
  </si>
  <si>
    <t>Иные бюджетные ассигнования</t>
  </si>
  <si>
    <t>Специальные расходы</t>
  </si>
  <si>
    <t>10.0.01.99990</t>
  </si>
  <si>
    <t>Социальное обеспечение и иные выплаты населению</t>
  </si>
  <si>
    <t>Иные выплаты населению</t>
  </si>
  <si>
    <t>01.0.00.00000</t>
  </si>
  <si>
    <t>Основное мероприятие " Содержание и ремонт автомобильных дорог"</t>
  </si>
  <si>
    <t>01.0.01.00000</t>
  </si>
  <si>
    <t>02.0.0000000</t>
  </si>
  <si>
    <t>Основное мероприятие "Профилактики экстремизма, терроризма"</t>
  </si>
  <si>
    <t>02.0.01.00000</t>
  </si>
  <si>
    <t>02.0.01.99990</t>
  </si>
  <si>
    <t>03.0.00.00000</t>
  </si>
  <si>
    <t>Основное мероприятие "Профилактика правонарушений"</t>
  </si>
  <si>
    <t>03.0.01.00000</t>
  </si>
  <si>
    <t>03.0.01.82300</t>
  </si>
  <si>
    <t>Создание условий для деятельности народных дружин (cофинансирование)</t>
  </si>
  <si>
    <t>03.0.01.S2300</t>
  </si>
  <si>
    <t>04.0.00.00000</t>
  </si>
  <si>
    <t>Основное мероприятие "Приобретение и сопровождение программного обеспечения, оборудования"</t>
  </si>
  <si>
    <t>04.0.01.00000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</si>
  <si>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</si>
  <si>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05.0.00.00000</t>
  </si>
  <si>
    <t>Основное мероприятие "Повышение уровня благоустройства территорий общего пользования"</t>
  </si>
  <si>
    <t>05.0.02.00000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</si>
  <si>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</si>
  <si>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05.0.02.99990</t>
  </si>
  <si>
    <t>06.0.00.00000</t>
  </si>
  <si>
    <t>Основное мероприятие "Повышение квалификации муниципальных служащих"</t>
  </si>
  <si>
    <t>06.0.01.00000</t>
  </si>
  <si>
    <t>Расходы на обеспечение функций органов местного самоуправления (местное самоуправление)</t>
  </si>
  <si>
    <t>06.0.01.02040</t>
  </si>
  <si>
    <t>07.0.00.00000</t>
  </si>
  <si>
    <t>Основное мероприятие "Трудоустройство несовершеннолетних граждан"</t>
  </si>
  <si>
    <t>07.0.01.00000</t>
  </si>
  <si>
    <t>07.0.01.99990</t>
  </si>
  <si>
    <t>Основное мероприятие "Организация отдыха детей, подростков, молодежи"</t>
  </si>
  <si>
    <t>07.0.02.00000</t>
  </si>
  <si>
    <t>07.0.02.99990</t>
  </si>
  <si>
    <t>08.0.00.00000</t>
  </si>
  <si>
    <t>Основное мероприятие "Содержание и ремонт муниципального имущества"</t>
  </si>
  <si>
    <t>08.0.01.00000</t>
  </si>
  <si>
    <t>08.0.01.99990</t>
  </si>
  <si>
    <t>Основное мероприятие "Техническая инвентаризация и паспортизация объектов"</t>
  </si>
  <si>
    <t>08.0.02.99990</t>
  </si>
  <si>
    <t>09.0.00.00000</t>
  </si>
  <si>
    <t>Основное мероприятие "Создание условий для пожарной безопасности"</t>
  </si>
  <si>
    <t>09.0.01.00000</t>
  </si>
  <si>
    <t>10.0.00.00000</t>
  </si>
  <si>
    <t>Основное мероприятие "Составление проекта бюджета поселения, исполнение бюджета поселения, формирование отчетности"</t>
  </si>
  <si>
    <t>10.0.01.00000</t>
  </si>
  <si>
    <t>10.0.01.02040</t>
  </si>
  <si>
    <t>11.0.00.00000</t>
  </si>
  <si>
    <t>Основное мероприятие "Повышение энергетической эффективности"</t>
  </si>
  <si>
    <t>11.0.01.00000</t>
  </si>
  <si>
    <t>Информационное освещение деятельности органов местного самоуправления и поддержка средств массовой информации</t>
  </si>
  <si>
    <t>10.0.01.20904</t>
  </si>
  <si>
    <t>01.0.01.20902</t>
  </si>
  <si>
    <t>Содержание автомобильных дорог</t>
  </si>
  <si>
    <t>2021 год</t>
  </si>
  <si>
    <t>12.0.00.00000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</si>
  <si>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</si>
  <si>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12.0.02.84290</t>
  </si>
  <si>
    <t xml:space="preserve">Реализация мероприятий муниципальной программы «Организация летнего отдыха, оздоровления, трудозанятости детей, подростков и молодежи на 2019-2022 годы" 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</si>
  <si>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</si>
  <si>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</si>
  <si>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</si>
  <si>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</si>
  <si>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</si>
  <si>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05.0.F2.00000</t>
  </si>
  <si>
    <t>05.0.F2.55550</t>
  </si>
  <si>
    <t>Основное мероприятие "Федеральный проект "Формирование комфортной городской среды"</t>
  </si>
  <si>
    <t>Утверждено (тыс. рублей)</t>
  </si>
  <si>
    <t xml:space="preserve">Утверждено (тыс. рублей) </t>
  </si>
  <si>
    <t>Распределение бюджетных ассигнований по целевым статьям (муниципальным программам и программным направлениямдечтельности) видов расходов классификации расходов бюджета сельского поселения Каркатеевы на плановый период 2021-2022 годы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</si>
  <si>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2020 -2023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</si>
  <si>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2020 – 2023 годы"</t>
  </si>
  <si>
    <t>2022 год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</si>
  <si>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2020-2023 годы"</t>
  </si>
  <si>
    <t>Муниципальная программа "Развитие муниципальной службы в муниципальном образовании сельское поселение Каркатеевы на 2020-2023 годы"</t>
  </si>
  <si>
    <t>Муниципальная программа "Управление и распоряжение муниципальным имуществом сельского поселения Каркатеевы на 2020 –2023 годы"</t>
  </si>
  <si>
    <t>Реализация мероприятий муниципальной программы «Управление имуществом муниципального образования сельского поселения Каркатеевы на 2020-2023 годы»</t>
  </si>
  <si>
    <t>Муниципальная программа "Укрепление пожарной безопасности на территории муниципального образования сельское поселение Каркатеевы на 2020–2023 годы"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</si>
  <si>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2020-2023 годы"</t>
  </si>
  <si>
    <t>Муниципальная программа «Повышение эффективности 
бюджетных расходов сельского поселения Каркатеевы на 2020-2023 годы»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</si>
  <si>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2020-2024 годы"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</si>
  <si>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2020-2024 годы»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</si>
  <si>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2020-2023 годы»</t>
  </si>
  <si>
    <t>Приложение 9.1</t>
  </si>
  <si>
    <r>
      <t xml:space="preserve">от </t>
    </r>
    <r>
      <rPr>
        <u val="single"/>
        <sz val="13"/>
        <rFont val="Arial"/>
        <family val="2"/>
      </rPr>
      <t>05.12.2019</t>
    </r>
    <r>
      <rPr>
        <sz val="13"/>
        <rFont val="Arial"/>
        <family val="2"/>
      </rPr>
      <t xml:space="preserve"> № _</t>
    </r>
    <r>
      <rPr>
        <u val="single"/>
        <sz val="13"/>
        <rFont val="Arial"/>
        <family val="2"/>
      </rPr>
      <t>69</t>
    </r>
    <r>
      <rPr>
        <sz val="13"/>
        <rFont val="Arial"/>
        <family val="2"/>
      </rPr>
      <t>___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</si>
</sst>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91" fontId="4" fillId="0" borderId="14" xfId="0" applyNumberFormat="1" applyFont="1" applyBorder="1" applyAlignment="1">
      <alignment horizontal="center"/>
    </xf>
    <xf numFmtId="191" fontId="0" fillId="0" borderId="14" xfId="0" applyNumberFormat="1" applyFont="1" applyBorder="1" applyAlignment="1">
      <alignment horizontal="center" vertical="center"/>
    </xf>
    <xf numFmtId="191" fontId="0" fillId="0" borderId="14" xfId="0" applyNumberFormat="1" applyBorder="1" applyAlignment="1">
      <alignment/>
    </xf>
    <xf numFmtId="191" fontId="3" fillId="0" borderId="14" xfId="0" applyNumberFormat="1" applyFont="1" applyBorder="1" applyAlignment="1">
      <alignment horizontal="center" vertical="center"/>
    </xf>
    <xf numFmtId="191" fontId="0" fillId="0" borderId="14" xfId="0" applyNumberFormat="1" applyBorder="1" applyAlignment="1">
      <alignment horizontal="center" vertical="center"/>
    </xf>
    <xf numFmtId="191" fontId="0" fillId="0" borderId="14" xfId="0" applyNumberFormat="1" applyFont="1" applyFill="1" applyBorder="1" applyAlignment="1">
      <alignment horizontal="center" vertical="center"/>
    </xf>
    <xf numFmtId="191" fontId="3" fillId="0" borderId="14" xfId="0" applyNumberFormat="1" applyFont="1" applyBorder="1" applyAlignment="1">
      <alignment/>
    </xf>
    <xf numFmtId="191" fontId="3" fillId="0" borderId="14" xfId="0" applyNumberFormat="1" applyFont="1" applyBorder="1" applyAlignment="1">
      <alignment horizontal="center"/>
    </xf>
    <xf numFmtId="191" fontId="4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86" fontId="0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191" fontId="0" fillId="0" borderId="0" xfId="0" applyNumberFormat="1" applyAlignment="1">
      <alignment/>
    </xf>
    <xf numFmtId="191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abSelected="1" zoomScalePageLayoutView="0" workbookViewId="0" topLeftCell="A46">
      <selection activeCell="A5" sqref="A5:P5"/>
    </sheetView>
  </sheetViews>
  <sheetFormatPr defaultColWidth="9.140625" defaultRowHeight="12.75"/>
  <cols>
    <col min="1" max="1" width="42.28125" style="0" customWidth="1"/>
    <col min="2" max="2" width="14.8515625" style="0" customWidth="1"/>
    <col min="3" max="3" width="6.00390625" style="0" customWidth="1"/>
    <col min="4" max="4" width="12.8515625" style="0" customWidth="1"/>
    <col min="5" max="5" width="13.7109375" style="0" customWidth="1"/>
    <col min="6" max="6" width="13.140625" style="0" customWidth="1"/>
    <col min="7" max="7" width="10.57421875" style="0" hidden="1" customWidth="1"/>
    <col min="8" max="8" width="11.28125" style="0" hidden="1" customWidth="1"/>
    <col min="9" max="9" width="0" style="0" hidden="1" customWidth="1"/>
    <col min="10" max="10" width="11.00390625" style="0" hidden="1" customWidth="1"/>
    <col min="11" max="11" width="12.00390625" style="0" hidden="1" customWidth="1"/>
    <col min="12" max="12" width="0" style="0" hidden="1" customWidth="1"/>
    <col min="13" max="13" width="11.8515625" style="0" customWidth="1"/>
    <col min="14" max="14" width="15.00390625" style="0" customWidth="1"/>
    <col min="15" max="15" width="15.421875" style="0" customWidth="1"/>
    <col min="17" max="17" width="15.57421875" style="0" customWidth="1"/>
  </cols>
  <sheetData>
    <row r="1" spans="5:15" ht="16.5">
      <c r="E1" s="49"/>
      <c r="F1" s="49"/>
      <c r="G1" s="49"/>
      <c r="H1" s="49"/>
      <c r="I1" s="49"/>
      <c r="J1" s="49"/>
      <c r="K1" s="49"/>
      <c r="L1" s="49"/>
      <c r="M1" s="49"/>
      <c r="O1" s="25" t="s">
        <v>124</v>
      </c>
    </row>
    <row r="2" spans="4:15" ht="16.5">
      <c r="D2" s="49"/>
      <c r="E2" s="49"/>
      <c r="F2" s="49"/>
      <c r="G2" s="49"/>
      <c r="H2" s="49"/>
      <c r="I2" s="49"/>
      <c r="J2" s="49"/>
      <c r="K2" s="49"/>
      <c r="L2" s="49"/>
      <c r="M2" s="49"/>
      <c r="O2" s="25" t="s">
        <v>33</v>
      </c>
    </row>
    <row r="3" spans="5:15" ht="16.5">
      <c r="E3" s="25"/>
      <c r="G3" s="25"/>
      <c r="H3" s="25"/>
      <c r="I3" s="25"/>
      <c r="J3" s="25"/>
      <c r="K3" s="25"/>
      <c r="L3" s="25"/>
      <c r="M3" s="25"/>
      <c r="O3" s="25" t="s">
        <v>125</v>
      </c>
    </row>
    <row r="4" spans="5:13" ht="16.5">
      <c r="E4" s="25"/>
      <c r="G4" s="25"/>
      <c r="H4" s="25"/>
      <c r="I4" s="25"/>
      <c r="J4" s="25"/>
      <c r="K4" s="25"/>
      <c r="L4" s="25"/>
      <c r="M4" s="25"/>
    </row>
    <row r="5" spans="1:16" ht="58.5" customHeight="1">
      <c r="A5" s="48" t="s">
        <v>110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6" ht="12.75">
      <c r="A6" s="1"/>
      <c r="B6" s="1"/>
      <c r="C6" s="1"/>
      <c r="D6" s="2"/>
      <c r="E6" s="50"/>
      <c r="F6" s="50"/>
    </row>
    <row r="7" spans="1:15" ht="12.75" customHeight="1">
      <c r="A7" s="51" t="s">
        <v>4</v>
      </c>
      <c r="B7" s="51" t="s">
        <v>0</v>
      </c>
      <c r="C7" s="51" t="s">
        <v>1</v>
      </c>
      <c r="D7" s="52" t="s">
        <v>95</v>
      </c>
      <c r="E7" s="52"/>
      <c r="F7" s="52"/>
      <c r="G7" s="7"/>
      <c r="H7" s="7"/>
      <c r="I7" s="7"/>
      <c r="J7" s="7"/>
      <c r="K7" s="7"/>
      <c r="L7" s="8"/>
      <c r="M7" s="52" t="s">
        <v>113</v>
      </c>
      <c r="N7" s="52"/>
      <c r="O7" s="52"/>
    </row>
    <row r="8" spans="1:15" ht="102.75" customHeight="1">
      <c r="A8" s="51"/>
      <c r="B8" s="51"/>
      <c r="C8" s="51"/>
      <c r="D8" s="9" t="s">
        <v>108</v>
      </c>
      <c r="E8" s="9" t="s">
        <v>8</v>
      </c>
      <c r="F8" s="9" t="s">
        <v>5</v>
      </c>
      <c r="G8" s="5" t="s">
        <v>6</v>
      </c>
      <c r="H8" s="3" t="s">
        <v>8</v>
      </c>
      <c r="I8" s="4" t="s">
        <v>5</v>
      </c>
      <c r="J8" s="3" t="s">
        <v>7</v>
      </c>
      <c r="K8" s="3" t="s">
        <v>8</v>
      </c>
      <c r="L8" s="4" t="s">
        <v>5</v>
      </c>
      <c r="M8" s="9" t="s">
        <v>109</v>
      </c>
      <c r="N8" s="9" t="s">
        <v>8</v>
      </c>
      <c r="O8" s="9" t="s">
        <v>5</v>
      </c>
    </row>
    <row r="9" spans="1:15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10">
        <v>4</v>
      </c>
      <c r="N9" s="10">
        <v>5</v>
      </c>
      <c r="O9" s="10">
        <v>6</v>
      </c>
    </row>
    <row r="10" spans="1:17" ht="25.5" customHeight="1">
      <c r="A10" s="11" t="s">
        <v>2</v>
      </c>
      <c r="B10" s="12"/>
      <c r="C10" s="12"/>
      <c r="D10" s="26">
        <f aca="true" t="shared" si="0" ref="D10:O10">D11+D105</f>
        <v>33101.387090000004</v>
      </c>
      <c r="E10" s="26">
        <f t="shared" si="0"/>
        <v>32874.75959</v>
      </c>
      <c r="F10" s="26">
        <f t="shared" si="0"/>
        <v>226.6275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7292.6</v>
      </c>
      <c r="K10" s="26">
        <f t="shared" si="0"/>
        <v>7292.6</v>
      </c>
      <c r="L10" s="26">
        <f t="shared" si="0"/>
        <v>0</v>
      </c>
      <c r="M10" s="26">
        <f t="shared" si="0"/>
        <v>33149.91926</v>
      </c>
      <c r="N10" s="26">
        <f t="shared" si="0"/>
        <v>32916.62926</v>
      </c>
      <c r="O10" s="26">
        <f t="shared" si="0"/>
        <v>233.29</v>
      </c>
      <c r="Q10" s="47"/>
    </row>
    <row r="11" spans="1:17" ht="18" customHeight="1">
      <c r="A11" s="11" t="s">
        <v>14</v>
      </c>
      <c r="B11" s="12"/>
      <c r="C11" s="12"/>
      <c r="D11" s="26">
        <f>D12+D17+D22+D30+D35+D44+D51+D62+D70+D75+D96+D101</f>
        <v>29655.85959</v>
      </c>
      <c r="E11" s="26">
        <f>E12+E17+E22+E30+E35+E44+E51+E62+E70+E75+E96+E101</f>
        <v>29655.85959</v>
      </c>
      <c r="F11" s="26"/>
      <c r="G11" s="26">
        <f aca="true" t="shared" si="1" ref="G11:N11">G12+G17+G22+G30+G35+G44+G51+G62+G70+G75+G96+G101</f>
        <v>0</v>
      </c>
      <c r="H11" s="26">
        <f t="shared" si="1"/>
        <v>0</v>
      </c>
      <c r="I11" s="26">
        <f t="shared" si="1"/>
        <v>0</v>
      </c>
      <c r="J11" s="26">
        <f t="shared" si="1"/>
        <v>7292.6</v>
      </c>
      <c r="K11" s="26">
        <f t="shared" si="1"/>
        <v>7292.6</v>
      </c>
      <c r="L11" s="26">
        <f t="shared" si="1"/>
        <v>0</v>
      </c>
      <c r="M11" s="26">
        <f t="shared" si="1"/>
        <v>28886.65926</v>
      </c>
      <c r="N11" s="26">
        <f t="shared" si="1"/>
        <v>28886.65926</v>
      </c>
      <c r="O11" s="26"/>
      <c r="Q11" s="46"/>
    </row>
    <row r="12" spans="1:15" ht="72.75" customHeight="1">
      <c r="A12" s="16" t="s">
        <v>101</v>
      </c>
      <c r="B12" s="18" t="s">
        <v>41</v>
      </c>
      <c r="C12" s="12"/>
      <c r="D12" s="27">
        <f>D13</f>
        <v>3070</v>
      </c>
      <c r="E12" s="27">
        <f>D12</f>
        <v>3070</v>
      </c>
      <c r="F12" s="27"/>
      <c r="G12" s="27"/>
      <c r="H12" s="27"/>
      <c r="I12" s="27"/>
      <c r="J12" s="27"/>
      <c r="K12" s="27"/>
      <c r="L12" s="27"/>
      <c r="M12" s="27">
        <f aca="true" t="shared" si="2" ref="M12:N15">M13</f>
        <v>3490</v>
      </c>
      <c r="N12" s="27">
        <f t="shared" si="2"/>
        <v>3490</v>
      </c>
      <c r="O12" s="28"/>
    </row>
    <row r="13" spans="1:15" ht="30" customHeight="1">
      <c r="A13" s="17" t="s">
        <v>42</v>
      </c>
      <c r="B13" s="18" t="s">
        <v>43</v>
      </c>
      <c r="C13" s="12"/>
      <c r="D13" s="27">
        <f>D14</f>
        <v>3070</v>
      </c>
      <c r="E13" s="27">
        <f>D13</f>
        <v>3070</v>
      </c>
      <c r="F13" s="27"/>
      <c r="G13" s="27" t="e">
        <f>#REF!+#REF!+G14</f>
        <v>#REF!</v>
      </c>
      <c r="H13" s="27" t="e">
        <f>#REF!+#REF!+H14</f>
        <v>#REF!</v>
      </c>
      <c r="I13" s="27" t="e">
        <f>#REF!+#REF!+I14</f>
        <v>#REF!</v>
      </c>
      <c r="J13" s="27" t="e">
        <f>#REF!+#REF!+J14</f>
        <v>#REF!</v>
      </c>
      <c r="K13" s="27" t="e">
        <f>#REF!+#REF!+K14</f>
        <v>#REF!</v>
      </c>
      <c r="L13" s="27" t="e">
        <f>#REF!+#REF!+L14</f>
        <v>#REF!</v>
      </c>
      <c r="M13" s="27">
        <f t="shared" si="2"/>
        <v>3490</v>
      </c>
      <c r="N13" s="27">
        <f t="shared" si="2"/>
        <v>3490</v>
      </c>
      <c r="O13" s="28"/>
    </row>
    <row r="14" spans="1:15" ht="21" customHeight="1">
      <c r="A14" s="17" t="s">
        <v>94</v>
      </c>
      <c r="B14" s="18" t="s">
        <v>93</v>
      </c>
      <c r="C14" s="14"/>
      <c r="D14" s="27">
        <f>D15</f>
        <v>3070</v>
      </c>
      <c r="E14" s="27">
        <f>E15</f>
        <v>3070</v>
      </c>
      <c r="F14" s="27"/>
      <c r="G14" s="27"/>
      <c r="H14" s="27"/>
      <c r="I14" s="27"/>
      <c r="J14" s="27"/>
      <c r="K14" s="27"/>
      <c r="L14" s="27"/>
      <c r="M14" s="27">
        <f t="shared" si="2"/>
        <v>3490</v>
      </c>
      <c r="N14" s="27">
        <f t="shared" si="2"/>
        <v>3490</v>
      </c>
      <c r="O14" s="28"/>
    </row>
    <row r="15" spans="1:15" ht="33" customHeight="1">
      <c r="A15" s="16" t="s">
        <v>17</v>
      </c>
      <c r="B15" s="18" t="s">
        <v>93</v>
      </c>
      <c r="C15" s="14">
        <v>200</v>
      </c>
      <c r="D15" s="27">
        <f>D16</f>
        <v>3070</v>
      </c>
      <c r="E15" s="27">
        <f>E16</f>
        <v>3070</v>
      </c>
      <c r="F15" s="26"/>
      <c r="G15" s="29"/>
      <c r="H15" s="29"/>
      <c r="I15" s="29"/>
      <c r="J15" s="29"/>
      <c r="K15" s="29"/>
      <c r="L15" s="29"/>
      <c r="M15" s="30">
        <f t="shared" si="2"/>
        <v>3490</v>
      </c>
      <c r="N15" s="30">
        <f t="shared" si="2"/>
        <v>3490</v>
      </c>
      <c r="O15" s="28"/>
    </row>
    <row r="16" spans="1:15" ht="27.75" customHeight="1">
      <c r="A16" s="16" t="s">
        <v>18</v>
      </c>
      <c r="B16" s="18" t="s">
        <v>93</v>
      </c>
      <c r="C16" s="14">
        <v>240</v>
      </c>
      <c r="D16" s="27">
        <v>3070</v>
      </c>
      <c r="E16" s="27">
        <f>D16</f>
        <v>3070</v>
      </c>
      <c r="F16" s="26"/>
      <c r="G16" s="29"/>
      <c r="H16" s="29"/>
      <c r="I16" s="29"/>
      <c r="J16" s="29"/>
      <c r="K16" s="29"/>
      <c r="L16" s="29"/>
      <c r="M16" s="30">
        <v>3490</v>
      </c>
      <c r="N16" s="30">
        <f>M16</f>
        <v>3490</v>
      </c>
      <c r="O16" s="28"/>
    </row>
    <row r="17" spans="1:15" ht="87" customHeight="1">
      <c r="A17" s="16" t="s">
        <v>111</v>
      </c>
      <c r="B17" s="18" t="s">
        <v>44</v>
      </c>
      <c r="C17" s="14"/>
      <c r="D17" s="31">
        <f aca="true" t="shared" si="3" ref="D17:E20">D18</f>
        <v>128</v>
      </c>
      <c r="E17" s="31">
        <f t="shared" si="3"/>
        <v>128</v>
      </c>
      <c r="F17" s="31"/>
      <c r="G17" s="31"/>
      <c r="H17" s="31"/>
      <c r="I17" s="31"/>
      <c r="J17" s="31"/>
      <c r="K17" s="31"/>
      <c r="L17" s="31"/>
      <c r="M17" s="31">
        <f aca="true" t="shared" si="4" ref="M17:N20">M18</f>
        <v>128</v>
      </c>
      <c r="N17" s="31">
        <f t="shared" si="4"/>
        <v>128</v>
      </c>
      <c r="O17" s="28"/>
    </row>
    <row r="18" spans="1:15" ht="33" customHeight="1">
      <c r="A18" s="16" t="s">
        <v>45</v>
      </c>
      <c r="B18" s="18" t="s">
        <v>46</v>
      </c>
      <c r="C18" s="14"/>
      <c r="D18" s="31">
        <f t="shared" si="3"/>
        <v>128</v>
      </c>
      <c r="E18" s="27">
        <f t="shared" si="3"/>
        <v>128</v>
      </c>
      <c r="F18" s="26"/>
      <c r="G18" s="29"/>
      <c r="H18" s="29"/>
      <c r="I18" s="29"/>
      <c r="J18" s="29"/>
      <c r="K18" s="29"/>
      <c r="L18" s="29"/>
      <c r="M18" s="30">
        <f t="shared" si="4"/>
        <v>128</v>
      </c>
      <c r="N18" s="30">
        <f t="shared" si="4"/>
        <v>128</v>
      </c>
      <c r="O18" s="28"/>
    </row>
    <row r="19" spans="1:15" ht="84" customHeight="1">
      <c r="A19" s="22" t="s">
        <v>112</v>
      </c>
      <c r="B19" s="18" t="s">
        <v>47</v>
      </c>
      <c r="C19" s="14"/>
      <c r="D19" s="31">
        <f t="shared" si="3"/>
        <v>128</v>
      </c>
      <c r="E19" s="27">
        <f t="shared" si="3"/>
        <v>128</v>
      </c>
      <c r="F19" s="26"/>
      <c r="G19" s="29"/>
      <c r="H19" s="29"/>
      <c r="I19" s="29"/>
      <c r="J19" s="29"/>
      <c r="K19" s="29"/>
      <c r="L19" s="29"/>
      <c r="M19" s="30">
        <f t="shared" si="4"/>
        <v>128</v>
      </c>
      <c r="N19" s="30">
        <f t="shared" si="4"/>
        <v>128</v>
      </c>
      <c r="O19" s="28"/>
    </row>
    <row r="20" spans="1:15" ht="34.5" customHeight="1">
      <c r="A20" s="16" t="s">
        <v>17</v>
      </c>
      <c r="B20" s="18" t="s">
        <v>47</v>
      </c>
      <c r="C20" s="14">
        <v>200</v>
      </c>
      <c r="D20" s="31">
        <f t="shared" si="3"/>
        <v>128</v>
      </c>
      <c r="E20" s="31">
        <f t="shared" si="3"/>
        <v>128</v>
      </c>
      <c r="F20" s="31"/>
      <c r="G20" s="31"/>
      <c r="H20" s="31"/>
      <c r="I20" s="31"/>
      <c r="J20" s="31"/>
      <c r="K20" s="31"/>
      <c r="L20" s="31"/>
      <c r="M20" s="31">
        <f t="shared" si="4"/>
        <v>128</v>
      </c>
      <c r="N20" s="31">
        <f t="shared" si="4"/>
        <v>128</v>
      </c>
      <c r="O20" s="28"/>
    </row>
    <row r="21" spans="1:15" ht="31.5" customHeight="1">
      <c r="A21" s="16" t="s">
        <v>18</v>
      </c>
      <c r="B21" s="18" t="s">
        <v>47</v>
      </c>
      <c r="C21" s="14">
        <v>240</v>
      </c>
      <c r="D21" s="31">
        <v>128</v>
      </c>
      <c r="E21" s="27">
        <f>D21</f>
        <v>128</v>
      </c>
      <c r="F21" s="26"/>
      <c r="G21" s="29"/>
      <c r="H21" s="29"/>
      <c r="I21" s="29"/>
      <c r="J21" s="29"/>
      <c r="K21" s="29"/>
      <c r="L21" s="29"/>
      <c r="M21" s="31">
        <v>128</v>
      </c>
      <c r="N21" s="27">
        <f>M21</f>
        <v>128</v>
      </c>
      <c r="O21" s="28"/>
    </row>
    <row r="22" spans="1:15" ht="66" customHeight="1">
      <c r="A22" s="22" t="s">
        <v>114</v>
      </c>
      <c r="B22" s="18" t="s">
        <v>48</v>
      </c>
      <c r="C22" s="15"/>
      <c r="D22" s="31">
        <f>D23+D27</f>
        <v>29.28914</v>
      </c>
      <c r="E22" s="31">
        <f aca="true" t="shared" si="5" ref="E22:N22">E23+E27</f>
        <v>29.28914</v>
      </c>
      <c r="F22" s="31"/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29.60218</v>
      </c>
      <c r="N22" s="31">
        <f t="shared" si="5"/>
        <v>29.60218</v>
      </c>
      <c r="O22" s="28"/>
    </row>
    <row r="23" spans="1:15" ht="36" customHeight="1">
      <c r="A23" s="22" t="s">
        <v>49</v>
      </c>
      <c r="B23" s="18" t="s">
        <v>50</v>
      </c>
      <c r="C23" s="15"/>
      <c r="D23" s="31">
        <f aca="true" t="shared" si="6" ref="D23:E25">D24</f>
        <v>14.64457</v>
      </c>
      <c r="E23" s="31">
        <f t="shared" si="6"/>
        <v>14.64457</v>
      </c>
      <c r="F23" s="31"/>
      <c r="G23" s="31"/>
      <c r="H23" s="31"/>
      <c r="I23" s="31"/>
      <c r="J23" s="31"/>
      <c r="K23" s="31"/>
      <c r="L23" s="31"/>
      <c r="M23" s="31">
        <f aca="true" t="shared" si="7" ref="M23:N25">M24</f>
        <v>14.80109</v>
      </c>
      <c r="N23" s="31">
        <f t="shared" si="7"/>
        <v>14.80109</v>
      </c>
      <c r="O23" s="28"/>
    </row>
    <row r="24" spans="1:15" ht="30.75" customHeight="1">
      <c r="A24" s="16" t="s">
        <v>29</v>
      </c>
      <c r="B24" s="18" t="s">
        <v>51</v>
      </c>
      <c r="C24" s="15"/>
      <c r="D24" s="31">
        <f t="shared" si="6"/>
        <v>14.64457</v>
      </c>
      <c r="E24" s="27">
        <f t="shared" si="6"/>
        <v>14.64457</v>
      </c>
      <c r="F24" s="26"/>
      <c r="G24" s="29"/>
      <c r="H24" s="29"/>
      <c r="I24" s="29"/>
      <c r="J24" s="29"/>
      <c r="K24" s="29"/>
      <c r="L24" s="29"/>
      <c r="M24" s="31">
        <f t="shared" si="7"/>
        <v>14.80109</v>
      </c>
      <c r="N24" s="27">
        <f t="shared" si="7"/>
        <v>14.80109</v>
      </c>
      <c r="O24" s="28"/>
    </row>
    <row r="25" spans="1:15" ht="75" customHeight="1">
      <c r="A25" s="16" t="s">
        <v>15</v>
      </c>
      <c r="B25" s="18" t="s">
        <v>51</v>
      </c>
      <c r="C25" s="14">
        <v>100</v>
      </c>
      <c r="D25" s="31">
        <f t="shared" si="6"/>
        <v>14.64457</v>
      </c>
      <c r="E25" s="27">
        <f t="shared" si="6"/>
        <v>14.64457</v>
      </c>
      <c r="F25" s="26"/>
      <c r="G25" s="29"/>
      <c r="H25" s="29"/>
      <c r="I25" s="29"/>
      <c r="J25" s="29"/>
      <c r="K25" s="29"/>
      <c r="L25" s="29"/>
      <c r="M25" s="31">
        <f t="shared" si="7"/>
        <v>14.80109</v>
      </c>
      <c r="N25" s="27">
        <f t="shared" si="7"/>
        <v>14.80109</v>
      </c>
      <c r="O25" s="28"/>
    </row>
    <row r="26" spans="1:15" ht="37.5" customHeight="1">
      <c r="A26" s="16" t="s">
        <v>16</v>
      </c>
      <c r="B26" s="18" t="s">
        <v>51</v>
      </c>
      <c r="C26" s="14">
        <v>120</v>
      </c>
      <c r="D26" s="31">
        <v>14.64457</v>
      </c>
      <c r="E26" s="27">
        <f>D26</f>
        <v>14.64457</v>
      </c>
      <c r="F26" s="26"/>
      <c r="G26" s="29"/>
      <c r="H26" s="29"/>
      <c r="I26" s="29"/>
      <c r="J26" s="29"/>
      <c r="K26" s="29"/>
      <c r="L26" s="29"/>
      <c r="M26" s="31">
        <v>14.80109</v>
      </c>
      <c r="N26" s="27">
        <f>M26</f>
        <v>14.80109</v>
      </c>
      <c r="O26" s="28"/>
    </row>
    <row r="27" spans="1:15" ht="38.25" customHeight="1">
      <c r="A27" s="16" t="s">
        <v>52</v>
      </c>
      <c r="B27" s="18" t="s">
        <v>53</v>
      </c>
      <c r="C27" s="15"/>
      <c r="D27" s="31">
        <f>D28</f>
        <v>14.64457</v>
      </c>
      <c r="E27" s="27">
        <f>E28</f>
        <v>14.64457</v>
      </c>
      <c r="F27" s="26"/>
      <c r="G27" s="29"/>
      <c r="H27" s="29"/>
      <c r="I27" s="29"/>
      <c r="J27" s="29"/>
      <c r="K27" s="29"/>
      <c r="L27" s="29"/>
      <c r="M27" s="31">
        <f>M28</f>
        <v>14.80109</v>
      </c>
      <c r="N27" s="27">
        <f>N28</f>
        <v>14.80109</v>
      </c>
      <c r="O27" s="28"/>
    </row>
    <row r="28" spans="1:15" ht="78" customHeight="1">
      <c r="A28" s="16" t="s">
        <v>15</v>
      </c>
      <c r="B28" s="18" t="s">
        <v>53</v>
      </c>
      <c r="C28" s="14">
        <v>100</v>
      </c>
      <c r="D28" s="31">
        <f>D29</f>
        <v>14.64457</v>
      </c>
      <c r="E28" s="27">
        <f>E29</f>
        <v>14.64457</v>
      </c>
      <c r="F28" s="26"/>
      <c r="G28" s="29"/>
      <c r="H28" s="29"/>
      <c r="I28" s="29"/>
      <c r="J28" s="29"/>
      <c r="K28" s="29"/>
      <c r="L28" s="29"/>
      <c r="M28" s="31">
        <f>M29</f>
        <v>14.80109</v>
      </c>
      <c r="N28" s="27">
        <f>N29</f>
        <v>14.80109</v>
      </c>
      <c r="O28" s="28"/>
    </row>
    <row r="29" spans="1:15" ht="36" customHeight="1">
      <c r="A29" s="16" t="s">
        <v>16</v>
      </c>
      <c r="B29" s="18" t="s">
        <v>53</v>
      </c>
      <c r="C29" s="14">
        <v>120</v>
      </c>
      <c r="D29" s="31">
        <v>14.64457</v>
      </c>
      <c r="E29" s="31">
        <f>D29</f>
        <v>14.64457</v>
      </c>
      <c r="F29" s="31"/>
      <c r="G29" s="31"/>
      <c r="H29" s="31"/>
      <c r="I29" s="31"/>
      <c r="J29" s="31"/>
      <c r="K29" s="31"/>
      <c r="L29" s="31"/>
      <c r="M29" s="31">
        <v>14.80109</v>
      </c>
      <c r="N29" s="31">
        <f>M29</f>
        <v>14.80109</v>
      </c>
      <c r="O29" s="28"/>
    </row>
    <row r="30" spans="1:15" ht="57.75" customHeight="1">
      <c r="A30" s="16" t="s">
        <v>100</v>
      </c>
      <c r="B30" s="18" t="s">
        <v>54</v>
      </c>
      <c r="C30" s="18"/>
      <c r="D30" s="27">
        <f aca="true" t="shared" si="8" ref="D30:E33">D31</f>
        <v>893</v>
      </c>
      <c r="E30" s="27">
        <f t="shared" si="8"/>
        <v>893</v>
      </c>
      <c r="F30" s="27"/>
      <c r="G30" s="32"/>
      <c r="H30" s="32"/>
      <c r="I30" s="32"/>
      <c r="J30" s="29"/>
      <c r="K30" s="29"/>
      <c r="L30" s="32"/>
      <c r="M30" s="27">
        <f aca="true" t="shared" si="9" ref="M30:N33">M31</f>
        <v>908</v>
      </c>
      <c r="N30" s="27">
        <f t="shared" si="9"/>
        <v>908</v>
      </c>
      <c r="O30" s="28"/>
    </row>
    <row r="31" spans="1:15" ht="47.25" customHeight="1">
      <c r="A31" s="35" t="s">
        <v>55</v>
      </c>
      <c r="B31" s="18" t="s">
        <v>56</v>
      </c>
      <c r="C31" s="18"/>
      <c r="D31" s="27">
        <f t="shared" si="8"/>
        <v>893</v>
      </c>
      <c r="E31" s="27">
        <f t="shared" si="8"/>
        <v>893</v>
      </c>
      <c r="F31" s="27"/>
      <c r="G31" s="32"/>
      <c r="H31" s="32"/>
      <c r="I31" s="32"/>
      <c r="J31" s="29"/>
      <c r="K31" s="29"/>
      <c r="L31" s="32"/>
      <c r="M31" s="27">
        <f t="shared" si="9"/>
        <v>908</v>
      </c>
      <c r="N31" s="27">
        <f t="shared" si="9"/>
        <v>908</v>
      </c>
      <c r="O31" s="28"/>
    </row>
    <row r="32" spans="1:15" ht="74.25" customHeight="1">
      <c r="A32" s="16" t="s">
        <v>102</v>
      </c>
      <c r="B32" s="36" t="s">
        <v>30</v>
      </c>
      <c r="C32" s="18"/>
      <c r="D32" s="27">
        <f t="shared" si="8"/>
        <v>893</v>
      </c>
      <c r="E32" s="27">
        <f t="shared" si="8"/>
        <v>893</v>
      </c>
      <c r="F32" s="27"/>
      <c r="G32" s="27"/>
      <c r="H32" s="27"/>
      <c r="I32" s="27"/>
      <c r="J32" s="27"/>
      <c r="K32" s="27"/>
      <c r="L32" s="27"/>
      <c r="M32" s="27">
        <f t="shared" si="9"/>
        <v>908</v>
      </c>
      <c r="N32" s="27">
        <f t="shared" si="9"/>
        <v>908</v>
      </c>
      <c r="O32" s="28"/>
    </row>
    <row r="33" spans="1:15" ht="28.5" customHeight="1">
      <c r="A33" s="16" t="s">
        <v>17</v>
      </c>
      <c r="B33" s="36" t="s">
        <v>30</v>
      </c>
      <c r="C33" s="18" t="s">
        <v>21</v>
      </c>
      <c r="D33" s="27">
        <f t="shared" si="8"/>
        <v>893</v>
      </c>
      <c r="E33" s="27">
        <f t="shared" si="8"/>
        <v>893</v>
      </c>
      <c r="F33" s="27"/>
      <c r="G33" s="29"/>
      <c r="H33" s="29"/>
      <c r="I33" s="29"/>
      <c r="J33" s="29"/>
      <c r="K33" s="29"/>
      <c r="L33" s="32"/>
      <c r="M33" s="27">
        <f t="shared" si="9"/>
        <v>908</v>
      </c>
      <c r="N33" s="27">
        <f t="shared" si="9"/>
        <v>908</v>
      </c>
      <c r="O33" s="28"/>
    </row>
    <row r="34" spans="1:15" ht="30" customHeight="1">
      <c r="A34" s="16" t="s">
        <v>18</v>
      </c>
      <c r="B34" s="36" t="s">
        <v>30</v>
      </c>
      <c r="C34" s="18" t="s">
        <v>22</v>
      </c>
      <c r="D34" s="27">
        <v>893</v>
      </c>
      <c r="E34" s="27">
        <f>D34</f>
        <v>893</v>
      </c>
      <c r="F34" s="27"/>
      <c r="G34" s="29"/>
      <c r="H34" s="29"/>
      <c r="I34" s="29"/>
      <c r="J34" s="29"/>
      <c r="K34" s="29"/>
      <c r="L34" s="32"/>
      <c r="M34" s="27">
        <v>908</v>
      </c>
      <c r="N34" s="27">
        <f>M34</f>
        <v>908</v>
      </c>
      <c r="O34" s="28"/>
    </row>
    <row r="35" spans="1:15" ht="66" customHeight="1">
      <c r="A35" s="16" t="s">
        <v>57</v>
      </c>
      <c r="B35" s="18" t="s">
        <v>58</v>
      </c>
      <c r="C35" s="18"/>
      <c r="D35" s="27">
        <f>D36+D40</f>
        <v>3590.00867</v>
      </c>
      <c r="E35" s="27">
        <f aca="true" t="shared" si="10" ref="E35:N35">E36+E40</f>
        <v>3590.00867</v>
      </c>
      <c r="F35" s="27"/>
      <c r="G35" s="27">
        <f t="shared" si="10"/>
        <v>0</v>
      </c>
      <c r="H35" s="27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27">
        <f t="shared" si="10"/>
        <v>2570.92182</v>
      </c>
      <c r="N35" s="27">
        <f t="shared" si="10"/>
        <v>2570.92182</v>
      </c>
      <c r="O35" s="28"/>
    </row>
    <row r="36" spans="1:15" ht="63" customHeight="1">
      <c r="A36" s="16" t="s">
        <v>57</v>
      </c>
      <c r="B36" s="18" t="s">
        <v>105</v>
      </c>
      <c r="C36" s="18"/>
      <c r="D36" s="27">
        <f>D37</f>
        <v>256.08867</v>
      </c>
      <c r="E36" s="27">
        <f aca="true" t="shared" si="11" ref="E36:N36">E37</f>
        <v>256.08867</v>
      </c>
      <c r="F36" s="27"/>
      <c r="G36" s="27">
        <f t="shared" si="11"/>
        <v>0</v>
      </c>
      <c r="H36" s="27">
        <f t="shared" si="11"/>
        <v>0</v>
      </c>
      <c r="I36" s="27">
        <f t="shared" si="11"/>
        <v>0</v>
      </c>
      <c r="J36" s="27">
        <f t="shared" si="11"/>
        <v>0</v>
      </c>
      <c r="K36" s="27">
        <f t="shared" si="11"/>
        <v>0</v>
      </c>
      <c r="L36" s="27">
        <f t="shared" si="11"/>
        <v>0</v>
      </c>
      <c r="M36" s="27">
        <f t="shared" si="11"/>
        <v>267.00182</v>
      </c>
      <c r="N36" s="27">
        <f t="shared" si="11"/>
        <v>267.00182</v>
      </c>
      <c r="O36" s="28"/>
    </row>
    <row r="37" spans="1:15" ht="36.75" customHeight="1">
      <c r="A37" s="16" t="s">
        <v>107</v>
      </c>
      <c r="B37" s="18" t="s">
        <v>106</v>
      </c>
      <c r="C37" s="18"/>
      <c r="D37" s="27">
        <f>D38</f>
        <v>256.08867</v>
      </c>
      <c r="E37" s="27">
        <f>E38</f>
        <v>256.08867</v>
      </c>
      <c r="F37" s="27"/>
      <c r="G37" s="27"/>
      <c r="H37" s="27"/>
      <c r="I37" s="27"/>
      <c r="J37" s="27"/>
      <c r="K37" s="27"/>
      <c r="L37" s="27"/>
      <c r="M37" s="27">
        <f>M38</f>
        <v>267.00182</v>
      </c>
      <c r="N37" s="27">
        <f>N38</f>
        <v>267.00182</v>
      </c>
      <c r="O37" s="28"/>
    </row>
    <row r="38" spans="1:15" ht="36" customHeight="1">
      <c r="A38" s="16" t="s">
        <v>17</v>
      </c>
      <c r="B38" s="18" t="s">
        <v>106</v>
      </c>
      <c r="C38" s="18" t="s">
        <v>21</v>
      </c>
      <c r="D38" s="27">
        <f>D39</f>
        <v>256.08867</v>
      </c>
      <c r="E38" s="27">
        <f>E39</f>
        <v>256.08867</v>
      </c>
      <c r="F38" s="27"/>
      <c r="G38" s="27"/>
      <c r="H38" s="27"/>
      <c r="I38" s="27"/>
      <c r="J38" s="27"/>
      <c r="K38" s="27"/>
      <c r="L38" s="27"/>
      <c r="M38" s="27">
        <f>M39</f>
        <v>267.00182</v>
      </c>
      <c r="N38" s="27">
        <f>N39</f>
        <v>267.00182</v>
      </c>
      <c r="O38" s="28"/>
    </row>
    <row r="39" spans="1:15" ht="33" customHeight="1">
      <c r="A39" s="16" t="s">
        <v>18</v>
      </c>
      <c r="B39" s="18" t="s">
        <v>106</v>
      </c>
      <c r="C39" s="18" t="s">
        <v>22</v>
      </c>
      <c r="D39" s="27">
        <v>256.08867</v>
      </c>
      <c r="E39" s="27">
        <f>D39</f>
        <v>256.08867</v>
      </c>
      <c r="F39" s="27"/>
      <c r="G39" s="27"/>
      <c r="H39" s="27"/>
      <c r="I39" s="27"/>
      <c r="J39" s="27"/>
      <c r="K39" s="27"/>
      <c r="L39" s="27"/>
      <c r="M39" s="27">
        <v>267.00182</v>
      </c>
      <c r="N39" s="27">
        <f>M39</f>
        <v>267.00182</v>
      </c>
      <c r="O39" s="28"/>
    </row>
    <row r="40" spans="1:15" ht="45" customHeight="1">
      <c r="A40" s="16" t="s">
        <v>59</v>
      </c>
      <c r="B40" s="18" t="s">
        <v>60</v>
      </c>
      <c r="C40" s="18"/>
      <c r="D40" s="27">
        <f>D41</f>
        <v>3333.92</v>
      </c>
      <c r="E40" s="27">
        <f aca="true" t="shared" si="12" ref="E40:N40">E41</f>
        <v>3333.92</v>
      </c>
      <c r="F40" s="27"/>
      <c r="G40" s="27">
        <f t="shared" si="12"/>
        <v>0</v>
      </c>
      <c r="H40" s="27">
        <f t="shared" si="12"/>
        <v>0</v>
      </c>
      <c r="I40" s="27">
        <f t="shared" si="12"/>
        <v>0</v>
      </c>
      <c r="J40" s="27">
        <f t="shared" si="12"/>
        <v>0</v>
      </c>
      <c r="K40" s="27">
        <f t="shared" si="12"/>
        <v>0</v>
      </c>
      <c r="L40" s="27">
        <f t="shared" si="12"/>
        <v>0</v>
      </c>
      <c r="M40" s="27">
        <f t="shared" si="12"/>
        <v>2303.92</v>
      </c>
      <c r="N40" s="27">
        <f t="shared" si="12"/>
        <v>2303.92</v>
      </c>
      <c r="O40" s="28"/>
    </row>
    <row r="41" spans="1:15" ht="69" customHeight="1">
      <c r="A41" s="37" t="s">
        <v>61</v>
      </c>
      <c r="B41" s="18" t="s">
        <v>62</v>
      </c>
      <c r="C41" s="18"/>
      <c r="D41" s="27">
        <f>D42</f>
        <v>3333.92</v>
      </c>
      <c r="E41" s="27">
        <f>E42</f>
        <v>3333.92</v>
      </c>
      <c r="F41" s="26"/>
      <c r="G41" s="32"/>
      <c r="H41" s="32"/>
      <c r="I41" s="32"/>
      <c r="J41" s="29"/>
      <c r="K41" s="29"/>
      <c r="L41" s="32"/>
      <c r="M41" s="27">
        <f>M42</f>
        <v>2303.92</v>
      </c>
      <c r="N41" s="27">
        <f>N42</f>
        <v>2303.92</v>
      </c>
      <c r="O41" s="28"/>
    </row>
    <row r="42" spans="1:15" ht="32.25" customHeight="1">
      <c r="A42" s="16" t="s">
        <v>17</v>
      </c>
      <c r="B42" s="18" t="s">
        <v>62</v>
      </c>
      <c r="C42" s="18" t="s">
        <v>21</v>
      </c>
      <c r="D42" s="27">
        <f>D43</f>
        <v>3333.92</v>
      </c>
      <c r="E42" s="27">
        <f>E43</f>
        <v>3333.92</v>
      </c>
      <c r="F42" s="27"/>
      <c r="G42" s="27"/>
      <c r="H42" s="27"/>
      <c r="I42" s="27"/>
      <c r="J42" s="27"/>
      <c r="K42" s="27"/>
      <c r="L42" s="27"/>
      <c r="M42" s="27">
        <f>M43</f>
        <v>2303.92</v>
      </c>
      <c r="N42" s="27">
        <f>N43</f>
        <v>2303.92</v>
      </c>
      <c r="O42" s="28"/>
    </row>
    <row r="43" spans="1:15" ht="33" customHeight="1">
      <c r="A43" s="16" t="s">
        <v>18</v>
      </c>
      <c r="B43" s="18" t="s">
        <v>62</v>
      </c>
      <c r="C43" s="18" t="s">
        <v>22</v>
      </c>
      <c r="D43" s="27">
        <f>3325+8.92</f>
        <v>3333.92</v>
      </c>
      <c r="E43" s="27">
        <f>D43</f>
        <v>3333.92</v>
      </c>
      <c r="F43" s="26"/>
      <c r="G43" s="33"/>
      <c r="H43" s="33"/>
      <c r="I43" s="32"/>
      <c r="J43" s="29"/>
      <c r="K43" s="29"/>
      <c r="L43" s="32"/>
      <c r="M43" s="27">
        <f>2295+8.92</f>
        <v>2303.92</v>
      </c>
      <c r="N43" s="27">
        <f>M43</f>
        <v>2303.92</v>
      </c>
      <c r="O43" s="28"/>
    </row>
    <row r="44" spans="1:15" ht="59.25" customHeight="1">
      <c r="A44" s="22" t="s">
        <v>115</v>
      </c>
      <c r="B44" s="18" t="s">
        <v>63</v>
      </c>
      <c r="C44" s="18"/>
      <c r="D44" s="27">
        <f>D45</f>
        <v>28</v>
      </c>
      <c r="E44" s="27">
        <f>E45</f>
        <v>28</v>
      </c>
      <c r="F44" s="26"/>
      <c r="G44" s="33"/>
      <c r="H44" s="33"/>
      <c r="I44" s="32"/>
      <c r="J44" s="29"/>
      <c r="K44" s="29"/>
      <c r="L44" s="32"/>
      <c r="M44" s="27">
        <f>M45</f>
        <v>28</v>
      </c>
      <c r="N44" s="27">
        <f>N45</f>
        <v>28</v>
      </c>
      <c r="O44" s="28"/>
    </row>
    <row r="45" spans="1:15" ht="39.75" customHeight="1">
      <c r="A45" s="22" t="s">
        <v>64</v>
      </c>
      <c r="B45" s="18" t="s">
        <v>65</v>
      </c>
      <c r="C45" s="18"/>
      <c r="D45" s="27">
        <f>D46</f>
        <v>28</v>
      </c>
      <c r="E45" s="27">
        <f>E46</f>
        <v>28</v>
      </c>
      <c r="F45" s="27"/>
      <c r="G45" s="27"/>
      <c r="H45" s="27"/>
      <c r="I45" s="27"/>
      <c r="J45" s="27"/>
      <c r="K45" s="27"/>
      <c r="L45" s="27"/>
      <c r="M45" s="27">
        <f>M46</f>
        <v>28</v>
      </c>
      <c r="N45" s="27">
        <f>N46</f>
        <v>28</v>
      </c>
      <c r="O45" s="28"/>
    </row>
    <row r="46" spans="1:15" ht="45" customHeight="1">
      <c r="A46" s="13" t="s">
        <v>66</v>
      </c>
      <c r="B46" s="18" t="s">
        <v>67</v>
      </c>
      <c r="C46" s="18"/>
      <c r="D46" s="27">
        <f>D47+D49</f>
        <v>28</v>
      </c>
      <c r="E46" s="27">
        <f>D46</f>
        <v>28</v>
      </c>
      <c r="F46" s="27"/>
      <c r="G46" s="27"/>
      <c r="H46" s="27"/>
      <c r="I46" s="27"/>
      <c r="J46" s="27"/>
      <c r="K46" s="27"/>
      <c r="L46" s="27"/>
      <c r="M46" s="27">
        <f>M47+M49</f>
        <v>28</v>
      </c>
      <c r="N46" s="27">
        <f>M46</f>
        <v>28</v>
      </c>
      <c r="O46" s="28"/>
    </row>
    <row r="47" spans="1:15" ht="67.5" customHeight="1">
      <c r="A47" s="16" t="s">
        <v>15</v>
      </c>
      <c r="B47" s="18" t="s">
        <v>67</v>
      </c>
      <c r="C47" s="18" t="s">
        <v>23</v>
      </c>
      <c r="D47" s="27">
        <f>D48</f>
        <v>8</v>
      </c>
      <c r="E47" s="27">
        <f>E48</f>
        <v>8</v>
      </c>
      <c r="F47" s="27"/>
      <c r="G47" s="27"/>
      <c r="H47" s="27"/>
      <c r="I47" s="27"/>
      <c r="J47" s="27"/>
      <c r="K47" s="27"/>
      <c r="L47" s="27"/>
      <c r="M47" s="27">
        <f>M48</f>
        <v>8</v>
      </c>
      <c r="N47" s="27">
        <f>N48</f>
        <v>8</v>
      </c>
      <c r="O47" s="28"/>
    </row>
    <row r="48" spans="1:15" ht="33.75" customHeight="1">
      <c r="A48" s="16" t="s">
        <v>16</v>
      </c>
      <c r="B48" s="18" t="s">
        <v>67</v>
      </c>
      <c r="C48" s="18" t="s">
        <v>20</v>
      </c>
      <c r="D48" s="27">
        <v>8</v>
      </c>
      <c r="E48" s="27">
        <f>D48</f>
        <v>8</v>
      </c>
      <c r="F48" s="27"/>
      <c r="G48" s="27"/>
      <c r="H48" s="27"/>
      <c r="I48" s="27"/>
      <c r="J48" s="27"/>
      <c r="K48" s="27"/>
      <c r="L48" s="27"/>
      <c r="M48" s="27">
        <v>8</v>
      </c>
      <c r="N48" s="27">
        <f>M48</f>
        <v>8</v>
      </c>
      <c r="O48" s="28"/>
    </row>
    <row r="49" spans="1:15" ht="39" customHeight="1">
      <c r="A49" s="16" t="s">
        <v>17</v>
      </c>
      <c r="B49" s="18" t="s">
        <v>67</v>
      </c>
      <c r="C49" s="18" t="s">
        <v>21</v>
      </c>
      <c r="D49" s="27">
        <f>D50</f>
        <v>20</v>
      </c>
      <c r="E49" s="27">
        <f>E50</f>
        <v>20</v>
      </c>
      <c r="F49" s="27"/>
      <c r="G49" s="29"/>
      <c r="H49" s="29"/>
      <c r="I49" s="32"/>
      <c r="J49" s="29"/>
      <c r="K49" s="29"/>
      <c r="L49" s="32"/>
      <c r="M49" s="27">
        <f>M50</f>
        <v>20</v>
      </c>
      <c r="N49" s="27">
        <f>N50</f>
        <v>20</v>
      </c>
      <c r="O49" s="28"/>
    </row>
    <row r="50" spans="1:15" ht="33" customHeight="1">
      <c r="A50" s="16" t="s">
        <v>18</v>
      </c>
      <c r="B50" s="18" t="s">
        <v>67</v>
      </c>
      <c r="C50" s="18" t="s">
        <v>22</v>
      </c>
      <c r="D50" s="27">
        <v>20</v>
      </c>
      <c r="E50" s="27">
        <f>D50</f>
        <v>20</v>
      </c>
      <c r="F50" s="27"/>
      <c r="G50" s="29"/>
      <c r="H50" s="29"/>
      <c r="I50" s="32"/>
      <c r="J50" s="29"/>
      <c r="K50" s="29"/>
      <c r="L50" s="32"/>
      <c r="M50" s="27">
        <v>20</v>
      </c>
      <c r="N50" s="27">
        <f>M50</f>
        <v>20</v>
      </c>
      <c r="O50" s="28"/>
    </row>
    <row r="51" spans="1:15" ht="57" customHeight="1">
      <c r="A51" s="13" t="s">
        <v>103</v>
      </c>
      <c r="B51" s="19" t="s">
        <v>68</v>
      </c>
      <c r="C51" s="18"/>
      <c r="D51" s="27">
        <f>D52+D59</f>
        <v>514.245</v>
      </c>
      <c r="E51" s="27">
        <f aca="true" t="shared" si="13" ref="E51:N51">E52+E59</f>
        <v>514.245</v>
      </c>
      <c r="F51" s="27"/>
      <c r="G51" s="27">
        <f t="shared" si="13"/>
        <v>0</v>
      </c>
      <c r="H51" s="27">
        <f t="shared" si="13"/>
        <v>0</v>
      </c>
      <c r="I51" s="27">
        <f t="shared" si="13"/>
        <v>0</v>
      </c>
      <c r="J51" s="27">
        <f t="shared" si="13"/>
        <v>0</v>
      </c>
      <c r="K51" s="27">
        <f t="shared" si="13"/>
        <v>0</v>
      </c>
      <c r="L51" s="27">
        <f t="shared" si="13"/>
        <v>0</v>
      </c>
      <c r="M51" s="27">
        <f t="shared" si="13"/>
        <v>514.245</v>
      </c>
      <c r="N51" s="27">
        <f t="shared" si="13"/>
        <v>514.245</v>
      </c>
      <c r="O51" s="28"/>
    </row>
    <row r="52" spans="1:15" ht="39" customHeight="1">
      <c r="A52" s="22" t="s">
        <v>69</v>
      </c>
      <c r="B52" s="19" t="s">
        <v>70</v>
      </c>
      <c r="C52" s="18"/>
      <c r="D52" s="27">
        <f aca="true" t="shared" si="14" ref="D52:E54">D53</f>
        <v>350.845</v>
      </c>
      <c r="E52" s="27">
        <f t="shared" si="14"/>
        <v>350.845</v>
      </c>
      <c r="F52" s="27"/>
      <c r="G52" s="29"/>
      <c r="H52" s="29"/>
      <c r="I52" s="32"/>
      <c r="J52" s="29"/>
      <c r="K52" s="29"/>
      <c r="L52" s="32"/>
      <c r="M52" s="27">
        <f aca="true" t="shared" si="15" ref="M52:N54">M53</f>
        <v>350.845</v>
      </c>
      <c r="N52" s="27">
        <f t="shared" si="15"/>
        <v>350.845</v>
      </c>
      <c r="O52" s="28"/>
    </row>
    <row r="53" spans="1:15" ht="63.75" customHeight="1">
      <c r="A53" s="22" t="s">
        <v>99</v>
      </c>
      <c r="B53" s="19" t="s">
        <v>71</v>
      </c>
      <c r="C53" s="15"/>
      <c r="D53" s="27">
        <f>D54+D56</f>
        <v>350.845</v>
      </c>
      <c r="E53" s="27">
        <f>E54+E56</f>
        <v>350.845</v>
      </c>
      <c r="F53" s="27"/>
      <c r="G53" s="29"/>
      <c r="H53" s="29"/>
      <c r="I53" s="32"/>
      <c r="J53" s="29"/>
      <c r="K53" s="29"/>
      <c r="L53" s="32"/>
      <c r="M53" s="27">
        <f>M54+M56</f>
        <v>350.845</v>
      </c>
      <c r="N53" s="27">
        <f>N54+N56</f>
        <v>350.845</v>
      </c>
      <c r="O53" s="28"/>
    </row>
    <row r="54" spans="1:15" ht="72.75" customHeight="1">
      <c r="A54" s="16" t="s">
        <v>15</v>
      </c>
      <c r="B54" s="19" t="s">
        <v>71</v>
      </c>
      <c r="C54" s="14">
        <v>100</v>
      </c>
      <c r="D54" s="27">
        <f t="shared" si="14"/>
        <v>346.845</v>
      </c>
      <c r="E54" s="27">
        <f t="shared" si="14"/>
        <v>346.845</v>
      </c>
      <c r="F54" s="27"/>
      <c r="G54" s="29"/>
      <c r="H54" s="29"/>
      <c r="I54" s="32"/>
      <c r="J54" s="29"/>
      <c r="K54" s="29"/>
      <c r="L54" s="32"/>
      <c r="M54" s="27">
        <f t="shared" si="15"/>
        <v>346.845</v>
      </c>
      <c r="N54" s="27">
        <f t="shared" si="15"/>
        <v>346.845</v>
      </c>
      <c r="O54" s="28"/>
    </row>
    <row r="55" spans="1:15" ht="19.5" customHeight="1">
      <c r="A55" s="16" t="s">
        <v>9</v>
      </c>
      <c r="B55" s="19" t="s">
        <v>71</v>
      </c>
      <c r="C55" s="14">
        <v>110</v>
      </c>
      <c r="D55" s="27">
        <v>346.845</v>
      </c>
      <c r="E55" s="27">
        <f>D55</f>
        <v>346.845</v>
      </c>
      <c r="F55" s="27"/>
      <c r="G55" s="27"/>
      <c r="H55" s="27"/>
      <c r="I55" s="27"/>
      <c r="J55" s="27"/>
      <c r="K55" s="27"/>
      <c r="L55" s="27"/>
      <c r="M55" s="27">
        <v>346.845</v>
      </c>
      <c r="N55" s="27">
        <f>M55</f>
        <v>346.845</v>
      </c>
      <c r="O55" s="28"/>
    </row>
    <row r="56" spans="1:15" ht="30" customHeight="1">
      <c r="A56" s="16" t="s">
        <v>17</v>
      </c>
      <c r="B56" s="19" t="s">
        <v>71</v>
      </c>
      <c r="C56" s="14">
        <v>200</v>
      </c>
      <c r="D56" s="27">
        <f>D57</f>
        <v>4</v>
      </c>
      <c r="E56" s="27">
        <f>E57</f>
        <v>4</v>
      </c>
      <c r="F56" s="27"/>
      <c r="G56" s="27"/>
      <c r="H56" s="27"/>
      <c r="I56" s="27"/>
      <c r="J56" s="27"/>
      <c r="K56" s="27"/>
      <c r="L56" s="27"/>
      <c r="M56" s="27">
        <f>M57</f>
        <v>4</v>
      </c>
      <c r="N56" s="27">
        <f>N57</f>
        <v>4</v>
      </c>
      <c r="O56" s="28"/>
    </row>
    <row r="57" spans="1:15" ht="30" customHeight="1">
      <c r="A57" s="16" t="s">
        <v>18</v>
      </c>
      <c r="B57" s="19" t="s">
        <v>71</v>
      </c>
      <c r="C57" s="14">
        <v>240</v>
      </c>
      <c r="D57" s="27">
        <v>4</v>
      </c>
      <c r="E57" s="27">
        <f>D57</f>
        <v>4</v>
      </c>
      <c r="F57" s="27"/>
      <c r="G57" s="27"/>
      <c r="H57" s="27"/>
      <c r="I57" s="27"/>
      <c r="J57" s="27"/>
      <c r="K57" s="27"/>
      <c r="L57" s="27"/>
      <c r="M57" s="27">
        <v>4</v>
      </c>
      <c r="N57" s="27">
        <f>M57</f>
        <v>4</v>
      </c>
      <c r="O57" s="28"/>
    </row>
    <row r="58" spans="1:15" ht="42.75" customHeight="1">
      <c r="A58" s="16" t="s">
        <v>72</v>
      </c>
      <c r="B58" s="19" t="s">
        <v>73</v>
      </c>
      <c r="C58" s="14"/>
      <c r="D58" s="27">
        <f aca="true" t="shared" si="16" ref="D58:E60">D59</f>
        <v>163.4</v>
      </c>
      <c r="E58" s="27">
        <f t="shared" si="16"/>
        <v>163.4</v>
      </c>
      <c r="F58" s="27"/>
      <c r="G58" s="29"/>
      <c r="H58" s="29"/>
      <c r="I58" s="32"/>
      <c r="J58" s="29"/>
      <c r="K58" s="29"/>
      <c r="L58" s="32"/>
      <c r="M58" s="27">
        <f aca="true" t="shared" si="17" ref="M58:N60">M59</f>
        <v>163.4</v>
      </c>
      <c r="N58" s="27">
        <f t="shared" si="17"/>
        <v>163.4</v>
      </c>
      <c r="O58" s="28"/>
    </row>
    <row r="59" spans="1:15" ht="55.5" customHeight="1">
      <c r="A59" s="13" t="s">
        <v>99</v>
      </c>
      <c r="B59" s="19" t="s">
        <v>74</v>
      </c>
      <c r="C59" s="14"/>
      <c r="D59" s="27">
        <f t="shared" si="16"/>
        <v>163.4</v>
      </c>
      <c r="E59" s="27">
        <f t="shared" si="16"/>
        <v>163.4</v>
      </c>
      <c r="F59" s="27"/>
      <c r="G59" s="29"/>
      <c r="H59" s="29"/>
      <c r="I59" s="32"/>
      <c r="J59" s="29"/>
      <c r="K59" s="29"/>
      <c r="L59" s="32"/>
      <c r="M59" s="27">
        <f t="shared" si="17"/>
        <v>163.4</v>
      </c>
      <c r="N59" s="27">
        <f t="shared" si="17"/>
        <v>163.4</v>
      </c>
      <c r="O59" s="28"/>
    </row>
    <row r="60" spans="1:15" ht="30.75" customHeight="1">
      <c r="A60" s="16" t="s">
        <v>17</v>
      </c>
      <c r="B60" s="19" t="s">
        <v>74</v>
      </c>
      <c r="C60" s="14">
        <v>200</v>
      </c>
      <c r="D60" s="27">
        <f t="shared" si="16"/>
        <v>163.4</v>
      </c>
      <c r="E60" s="27">
        <f t="shared" si="16"/>
        <v>163.4</v>
      </c>
      <c r="F60" s="27"/>
      <c r="G60" s="29"/>
      <c r="H60" s="29"/>
      <c r="I60" s="32"/>
      <c r="J60" s="29"/>
      <c r="K60" s="29"/>
      <c r="L60" s="32"/>
      <c r="M60" s="27">
        <f t="shared" si="17"/>
        <v>163.4</v>
      </c>
      <c r="N60" s="27">
        <f t="shared" si="17"/>
        <v>163.4</v>
      </c>
      <c r="O60" s="28"/>
    </row>
    <row r="61" spans="1:15" ht="36.75" customHeight="1">
      <c r="A61" s="16" t="s">
        <v>18</v>
      </c>
      <c r="B61" s="19" t="s">
        <v>74</v>
      </c>
      <c r="C61" s="14">
        <v>240</v>
      </c>
      <c r="D61" s="27">
        <v>163.4</v>
      </c>
      <c r="E61" s="27">
        <f>D61</f>
        <v>163.4</v>
      </c>
      <c r="F61" s="27"/>
      <c r="G61" s="29"/>
      <c r="H61" s="29"/>
      <c r="I61" s="32"/>
      <c r="J61" s="29"/>
      <c r="K61" s="29"/>
      <c r="L61" s="32"/>
      <c r="M61" s="27">
        <v>163.4</v>
      </c>
      <c r="N61" s="27">
        <f>M61</f>
        <v>163.4</v>
      </c>
      <c r="O61" s="28"/>
    </row>
    <row r="62" spans="1:15" ht="62.25" customHeight="1">
      <c r="A62" s="16" t="s">
        <v>116</v>
      </c>
      <c r="B62" s="18" t="s">
        <v>75</v>
      </c>
      <c r="C62" s="18"/>
      <c r="D62" s="27">
        <f>D63+D67</f>
        <v>550</v>
      </c>
      <c r="E62" s="27">
        <f aca="true" t="shared" si="18" ref="E62:N62">E63+E67</f>
        <v>550</v>
      </c>
      <c r="F62" s="27"/>
      <c r="G62" s="27">
        <f t="shared" si="18"/>
        <v>0</v>
      </c>
      <c r="H62" s="27">
        <f t="shared" si="18"/>
        <v>0</v>
      </c>
      <c r="I62" s="27">
        <f t="shared" si="18"/>
        <v>0</v>
      </c>
      <c r="J62" s="27">
        <f t="shared" si="18"/>
        <v>0</v>
      </c>
      <c r="K62" s="27">
        <f t="shared" si="18"/>
        <v>0</v>
      </c>
      <c r="L62" s="27">
        <f t="shared" si="18"/>
        <v>0</v>
      </c>
      <c r="M62" s="27">
        <f t="shared" si="18"/>
        <v>550</v>
      </c>
      <c r="N62" s="27">
        <f t="shared" si="18"/>
        <v>550</v>
      </c>
      <c r="O62" s="28"/>
    </row>
    <row r="63" spans="1:15" ht="36.75" customHeight="1">
      <c r="A63" s="16" t="s">
        <v>76</v>
      </c>
      <c r="B63" s="18" t="s">
        <v>77</v>
      </c>
      <c r="C63" s="18"/>
      <c r="D63" s="27">
        <f aca="true" t="shared" si="19" ref="D63:E65">D64</f>
        <v>450</v>
      </c>
      <c r="E63" s="27">
        <f t="shared" si="19"/>
        <v>450</v>
      </c>
      <c r="F63" s="27"/>
      <c r="G63" s="29"/>
      <c r="H63" s="29"/>
      <c r="I63" s="32"/>
      <c r="J63" s="29"/>
      <c r="K63" s="29"/>
      <c r="L63" s="32"/>
      <c r="M63" s="27">
        <f aca="true" t="shared" si="20" ref="M63:N65">M64</f>
        <v>450</v>
      </c>
      <c r="N63" s="27">
        <f t="shared" si="20"/>
        <v>450</v>
      </c>
      <c r="O63" s="28"/>
    </row>
    <row r="64" spans="1:15" ht="60" customHeight="1">
      <c r="A64" s="16" t="s">
        <v>117</v>
      </c>
      <c r="B64" s="18" t="s">
        <v>78</v>
      </c>
      <c r="C64" s="18"/>
      <c r="D64" s="27">
        <f t="shared" si="19"/>
        <v>450</v>
      </c>
      <c r="E64" s="27">
        <f t="shared" si="19"/>
        <v>450</v>
      </c>
      <c r="F64" s="27"/>
      <c r="G64" s="29"/>
      <c r="H64" s="29"/>
      <c r="I64" s="32"/>
      <c r="J64" s="29"/>
      <c r="K64" s="29"/>
      <c r="L64" s="32"/>
      <c r="M64" s="27">
        <f t="shared" si="20"/>
        <v>450</v>
      </c>
      <c r="N64" s="27">
        <f t="shared" si="20"/>
        <v>450</v>
      </c>
      <c r="O64" s="28"/>
    </row>
    <row r="65" spans="1:15" ht="29.25" customHeight="1">
      <c r="A65" s="16" t="s">
        <v>17</v>
      </c>
      <c r="B65" s="18" t="s">
        <v>78</v>
      </c>
      <c r="C65" s="18" t="s">
        <v>21</v>
      </c>
      <c r="D65" s="27">
        <f t="shared" si="19"/>
        <v>450</v>
      </c>
      <c r="E65" s="27">
        <f t="shared" si="19"/>
        <v>450</v>
      </c>
      <c r="F65" s="27"/>
      <c r="G65" s="27"/>
      <c r="H65" s="27"/>
      <c r="I65" s="27"/>
      <c r="J65" s="27"/>
      <c r="K65" s="27"/>
      <c r="L65" s="27"/>
      <c r="M65" s="27">
        <f t="shared" si="20"/>
        <v>450</v>
      </c>
      <c r="N65" s="27">
        <f t="shared" si="20"/>
        <v>450</v>
      </c>
      <c r="O65" s="27"/>
    </row>
    <row r="66" spans="1:15" ht="30" customHeight="1">
      <c r="A66" s="16" t="s">
        <v>18</v>
      </c>
      <c r="B66" s="18" t="s">
        <v>78</v>
      </c>
      <c r="C66" s="18" t="s">
        <v>22</v>
      </c>
      <c r="D66" s="27">
        <f>390+60</f>
        <v>450</v>
      </c>
      <c r="E66" s="27">
        <f>D66</f>
        <v>450</v>
      </c>
      <c r="F66" s="27"/>
      <c r="G66" s="27"/>
      <c r="H66" s="27"/>
      <c r="I66" s="27"/>
      <c r="J66" s="27"/>
      <c r="K66" s="27"/>
      <c r="L66" s="27"/>
      <c r="M66" s="27">
        <f>390+60</f>
        <v>450</v>
      </c>
      <c r="N66" s="27">
        <f>M66</f>
        <v>450</v>
      </c>
      <c r="O66" s="27"/>
    </row>
    <row r="67" spans="1:15" ht="31.5" customHeight="1">
      <c r="A67" s="16" t="s">
        <v>79</v>
      </c>
      <c r="B67" s="18" t="s">
        <v>80</v>
      </c>
      <c r="C67" s="18"/>
      <c r="D67" s="27">
        <f>D68</f>
        <v>100</v>
      </c>
      <c r="E67" s="27">
        <f>E68</f>
        <v>100</v>
      </c>
      <c r="F67" s="27"/>
      <c r="G67" s="27"/>
      <c r="H67" s="27"/>
      <c r="I67" s="27"/>
      <c r="J67" s="27"/>
      <c r="K67" s="27"/>
      <c r="L67" s="27"/>
      <c r="M67" s="27">
        <f>M68</f>
        <v>100</v>
      </c>
      <c r="N67" s="27">
        <f>N68</f>
        <v>100</v>
      </c>
      <c r="O67" s="27"/>
    </row>
    <row r="68" spans="1:15" ht="28.5" customHeight="1">
      <c r="A68" s="16" t="s">
        <v>17</v>
      </c>
      <c r="B68" s="18" t="s">
        <v>80</v>
      </c>
      <c r="C68" s="18" t="s">
        <v>21</v>
      </c>
      <c r="D68" s="27">
        <f>D69</f>
        <v>100</v>
      </c>
      <c r="E68" s="27">
        <f>E69</f>
        <v>100</v>
      </c>
      <c r="F68" s="27"/>
      <c r="G68" s="27"/>
      <c r="H68" s="27"/>
      <c r="I68" s="27"/>
      <c r="J68" s="27"/>
      <c r="K68" s="27"/>
      <c r="L68" s="27"/>
      <c r="M68" s="27">
        <f>M69</f>
        <v>100</v>
      </c>
      <c r="N68" s="27">
        <f>N69</f>
        <v>100</v>
      </c>
      <c r="O68" s="27"/>
    </row>
    <row r="69" spans="1:15" ht="30" customHeight="1">
      <c r="A69" s="16" t="s">
        <v>18</v>
      </c>
      <c r="B69" s="18" t="s">
        <v>80</v>
      </c>
      <c r="C69" s="18" t="s">
        <v>22</v>
      </c>
      <c r="D69" s="27">
        <v>100</v>
      </c>
      <c r="E69" s="27">
        <f>D69</f>
        <v>100</v>
      </c>
      <c r="F69" s="27"/>
      <c r="G69" s="27"/>
      <c r="H69" s="27"/>
      <c r="I69" s="27"/>
      <c r="J69" s="27"/>
      <c r="K69" s="27"/>
      <c r="L69" s="27"/>
      <c r="M69" s="27">
        <f>100</f>
        <v>100</v>
      </c>
      <c r="N69" s="27">
        <f>M69</f>
        <v>100</v>
      </c>
      <c r="O69" s="27"/>
    </row>
    <row r="70" spans="1:15" ht="57.75" customHeight="1">
      <c r="A70" s="17" t="s">
        <v>118</v>
      </c>
      <c r="B70" s="18" t="s">
        <v>81</v>
      </c>
      <c r="C70" s="18"/>
      <c r="D70" s="27">
        <f aca="true" t="shared" si="21" ref="D70:E73">D71</f>
        <v>57</v>
      </c>
      <c r="E70" s="27">
        <f t="shared" si="21"/>
        <v>57</v>
      </c>
      <c r="F70" s="27"/>
      <c r="G70" s="32"/>
      <c r="H70" s="32"/>
      <c r="I70" s="32"/>
      <c r="J70" s="29"/>
      <c r="K70" s="29"/>
      <c r="L70" s="32"/>
      <c r="M70" s="30">
        <f aca="true" t="shared" si="22" ref="M70:N73">M71</f>
        <v>57</v>
      </c>
      <c r="N70" s="30">
        <f t="shared" si="22"/>
        <v>57</v>
      </c>
      <c r="O70" s="30"/>
    </row>
    <row r="71" spans="1:15" ht="36.75" customHeight="1">
      <c r="A71" s="17" t="s">
        <v>82</v>
      </c>
      <c r="B71" s="18" t="s">
        <v>83</v>
      </c>
      <c r="C71" s="18"/>
      <c r="D71" s="27">
        <f t="shared" si="21"/>
        <v>57</v>
      </c>
      <c r="E71" s="27">
        <f t="shared" si="21"/>
        <v>57</v>
      </c>
      <c r="F71" s="27"/>
      <c r="G71" s="32"/>
      <c r="H71" s="32"/>
      <c r="I71" s="32"/>
      <c r="J71" s="29"/>
      <c r="K71" s="29"/>
      <c r="L71" s="32"/>
      <c r="M71" s="30">
        <f t="shared" si="22"/>
        <v>57</v>
      </c>
      <c r="N71" s="30">
        <f t="shared" si="22"/>
        <v>57</v>
      </c>
      <c r="O71" s="30"/>
    </row>
    <row r="72" spans="1:15" ht="71.25" customHeight="1">
      <c r="A72" s="17" t="s">
        <v>119</v>
      </c>
      <c r="B72" s="18" t="s">
        <v>31</v>
      </c>
      <c r="C72" s="18"/>
      <c r="D72" s="27">
        <f t="shared" si="21"/>
        <v>57</v>
      </c>
      <c r="E72" s="27">
        <f t="shared" si="21"/>
        <v>57</v>
      </c>
      <c r="F72" s="27"/>
      <c r="G72" s="27"/>
      <c r="H72" s="27"/>
      <c r="I72" s="27"/>
      <c r="J72" s="27"/>
      <c r="K72" s="27"/>
      <c r="L72" s="27"/>
      <c r="M72" s="27">
        <f t="shared" si="22"/>
        <v>57</v>
      </c>
      <c r="N72" s="27">
        <f t="shared" si="22"/>
        <v>57</v>
      </c>
      <c r="O72" s="27"/>
    </row>
    <row r="73" spans="1:15" ht="33" customHeight="1">
      <c r="A73" s="16" t="s">
        <v>17</v>
      </c>
      <c r="B73" s="18" t="s">
        <v>31</v>
      </c>
      <c r="C73" s="18" t="s">
        <v>21</v>
      </c>
      <c r="D73" s="27">
        <f t="shared" si="21"/>
        <v>57</v>
      </c>
      <c r="E73" s="27">
        <f t="shared" si="21"/>
        <v>57</v>
      </c>
      <c r="F73" s="27"/>
      <c r="G73" s="32"/>
      <c r="H73" s="32"/>
      <c r="I73" s="32"/>
      <c r="J73" s="29"/>
      <c r="K73" s="29"/>
      <c r="L73" s="29"/>
      <c r="M73" s="30">
        <f t="shared" si="22"/>
        <v>57</v>
      </c>
      <c r="N73" s="30">
        <f t="shared" si="22"/>
        <v>57</v>
      </c>
      <c r="O73" s="30"/>
    </row>
    <row r="74" spans="1:15" ht="35.25" customHeight="1">
      <c r="A74" s="16" t="s">
        <v>18</v>
      </c>
      <c r="B74" s="18" t="s">
        <v>31</v>
      </c>
      <c r="C74" s="18" t="s">
        <v>22</v>
      </c>
      <c r="D74" s="27">
        <v>57</v>
      </c>
      <c r="E74" s="27">
        <f>D74</f>
        <v>57</v>
      </c>
      <c r="F74" s="27"/>
      <c r="G74" s="32"/>
      <c r="H74" s="32"/>
      <c r="I74" s="32"/>
      <c r="J74" s="29"/>
      <c r="K74" s="29"/>
      <c r="L74" s="32"/>
      <c r="M74" s="30">
        <v>57</v>
      </c>
      <c r="N74" s="30">
        <f>M74</f>
        <v>57</v>
      </c>
      <c r="O74" s="30"/>
    </row>
    <row r="75" spans="1:15" ht="63.75" customHeight="1">
      <c r="A75" s="24" t="s">
        <v>120</v>
      </c>
      <c r="B75" s="18" t="s">
        <v>84</v>
      </c>
      <c r="C75" s="18"/>
      <c r="D75" s="27">
        <f>D76</f>
        <v>20595.398540000002</v>
      </c>
      <c r="E75" s="27">
        <f aca="true" t="shared" si="23" ref="E75:N75">E76</f>
        <v>20595.398540000002</v>
      </c>
      <c r="F75" s="27"/>
      <c r="G75" s="27">
        <f t="shared" si="23"/>
        <v>0</v>
      </c>
      <c r="H75" s="27">
        <f t="shared" si="23"/>
        <v>0</v>
      </c>
      <c r="I75" s="27">
        <f t="shared" si="23"/>
        <v>0</v>
      </c>
      <c r="J75" s="27">
        <f t="shared" si="23"/>
        <v>7292.6</v>
      </c>
      <c r="K75" s="27">
        <f t="shared" si="23"/>
        <v>7292.6</v>
      </c>
      <c r="L75" s="27">
        <f t="shared" si="23"/>
        <v>0</v>
      </c>
      <c r="M75" s="27">
        <f t="shared" si="23"/>
        <v>20409.97202</v>
      </c>
      <c r="N75" s="27">
        <f t="shared" si="23"/>
        <v>20409.97202</v>
      </c>
      <c r="O75" s="30"/>
    </row>
    <row r="76" spans="1:15" ht="44.25" customHeight="1">
      <c r="A76" s="16" t="s">
        <v>85</v>
      </c>
      <c r="B76" s="18" t="s">
        <v>86</v>
      </c>
      <c r="C76" s="18"/>
      <c r="D76" s="27">
        <f>D77+D84+D87</f>
        <v>20595.398540000002</v>
      </c>
      <c r="E76" s="27">
        <f>E77+E84+E87</f>
        <v>20595.398540000002</v>
      </c>
      <c r="F76" s="27"/>
      <c r="G76" s="27">
        <f aca="true" t="shared" si="24" ref="G76:L76">G77+G87</f>
        <v>0</v>
      </c>
      <c r="H76" s="27">
        <f t="shared" si="24"/>
        <v>0</v>
      </c>
      <c r="I76" s="27">
        <f t="shared" si="24"/>
        <v>0</v>
      </c>
      <c r="J76" s="27">
        <f t="shared" si="24"/>
        <v>7292.6</v>
      </c>
      <c r="K76" s="27">
        <f t="shared" si="24"/>
        <v>7292.6</v>
      </c>
      <c r="L76" s="27">
        <f t="shared" si="24"/>
        <v>0</v>
      </c>
      <c r="M76" s="27">
        <f>M77+M84+M87</f>
        <v>20409.97202</v>
      </c>
      <c r="N76" s="27">
        <f>N77+N84+N87</f>
        <v>20409.97202</v>
      </c>
      <c r="O76" s="30"/>
    </row>
    <row r="77" spans="1:15" ht="47.25" customHeight="1">
      <c r="A77" s="24" t="s">
        <v>66</v>
      </c>
      <c r="B77" s="18" t="s">
        <v>87</v>
      </c>
      <c r="C77" s="10"/>
      <c r="D77" s="27">
        <f>D78+D80+D82</f>
        <v>7353.6</v>
      </c>
      <c r="E77" s="27">
        <f aca="true" t="shared" si="25" ref="E77:N77">E78+E80+E82</f>
        <v>7353.6</v>
      </c>
      <c r="F77" s="27"/>
      <c r="G77" s="27">
        <f t="shared" si="25"/>
        <v>0</v>
      </c>
      <c r="H77" s="27">
        <f t="shared" si="25"/>
        <v>0</v>
      </c>
      <c r="I77" s="27">
        <f t="shared" si="25"/>
        <v>0</v>
      </c>
      <c r="J77" s="27">
        <f t="shared" si="25"/>
        <v>7292.6</v>
      </c>
      <c r="K77" s="27">
        <f t="shared" si="25"/>
        <v>7292.6</v>
      </c>
      <c r="L77" s="27">
        <f t="shared" si="25"/>
        <v>0</v>
      </c>
      <c r="M77" s="27">
        <f t="shared" si="25"/>
        <v>7353.6</v>
      </c>
      <c r="N77" s="27">
        <f t="shared" si="25"/>
        <v>7353.6</v>
      </c>
      <c r="O77" s="30"/>
    </row>
    <row r="78" spans="1:15" ht="77.25" customHeight="1">
      <c r="A78" s="16" t="s">
        <v>15</v>
      </c>
      <c r="B78" s="18" t="s">
        <v>87</v>
      </c>
      <c r="C78" s="14">
        <v>100</v>
      </c>
      <c r="D78" s="42">
        <f>D79</f>
        <v>7292.6</v>
      </c>
      <c r="E78" s="42">
        <f>D78</f>
        <v>7292.6</v>
      </c>
      <c r="F78" s="42"/>
      <c r="G78" s="43"/>
      <c r="H78" s="43"/>
      <c r="I78" s="44"/>
      <c r="J78" s="43">
        <f>D78+G78</f>
        <v>7292.6</v>
      </c>
      <c r="K78" s="43">
        <f>J78</f>
        <v>7292.6</v>
      </c>
      <c r="L78" s="44"/>
      <c r="M78" s="30">
        <f>M79</f>
        <v>7292.6</v>
      </c>
      <c r="N78" s="30">
        <f>N79</f>
        <v>7292.6</v>
      </c>
      <c r="O78" s="38"/>
    </row>
    <row r="79" spans="1:15" ht="34.5" customHeight="1">
      <c r="A79" s="16" t="s">
        <v>16</v>
      </c>
      <c r="B79" s="18" t="s">
        <v>87</v>
      </c>
      <c r="C79" s="39">
        <v>120</v>
      </c>
      <c r="D79" s="30">
        <v>7292.6</v>
      </c>
      <c r="E79" s="30">
        <f>D79</f>
        <v>7292.6</v>
      </c>
      <c r="F79" s="30"/>
      <c r="G79" s="30"/>
      <c r="H79" s="30"/>
      <c r="I79" s="30"/>
      <c r="J79" s="30"/>
      <c r="K79" s="30"/>
      <c r="L79" s="30"/>
      <c r="M79" s="30">
        <v>7292.6</v>
      </c>
      <c r="N79" s="30">
        <f>M79</f>
        <v>7292.6</v>
      </c>
      <c r="O79" s="38"/>
    </row>
    <row r="80" spans="1:15" ht="28.5" customHeight="1">
      <c r="A80" s="16" t="s">
        <v>17</v>
      </c>
      <c r="B80" s="18" t="s">
        <v>87</v>
      </c>
      <c r="C80" s="39">
        <v>200</v>
      </c>
      <c r="D80" s="30">
        <f>D81</f>
        <v>45</v>
      </c>
      <c r="E80" s="30">
        <f>E81</f>
        <v>45</v>
      </c>
      <c r="F80" s="30"/>
      <c r="G80" s="30"/>
      <c r="H80" s="30"/>
      <c r="I80" s="30"/>
      <c r="J80" s="30"/>
      <c r="K80" s="30"/>
      <c r="L80" s="30"/>
      <c r="M80" s="30">
        <f>M81</f>
        <v>45</v>
      </c>
      <c r="N80" s="30">
        <f>N81</f>
        <v>45</v>
      </c>
      <c r="O80" s="38"/>
    </row>
    <row r="81" spans="1:15" ht="32.25" customHeight="1">
      <c r="A81" s="16" t="s">
        <v>18</v>
      </c>
      <c r="B81" s="18" t="s">
        <v>87</v>
      </c>
      <c r="C81" s="39">
        <v>240</v>
      </c>
      <c r="D81" s="30">
        <v>45</v>
      </c>
      <c r="E81" s="30">
        <f>D81</f>
        <v>45</v>
      </c>
      <c r="F81" s="30"/>
      <c r="G81" s="30"/>
      <c r="H81" s="30"/>
      <c r="I81" s="30"/>
      <c r="J81" s="30"/>
      <c r="K81" s="30"/>
      <c r="L81" s="30"/>
      <c r="M81" s="30">
        <v>45</v>
      </c>
      <c r="N81" s="30">
        <f>M81</f>
        <v>45</v>
      </c>
      <c r="O81" s="38"/>
    </row>
    <row r="82" spans="1:15" ht="21" customHeight="1">
      <c r="A82" s="22" t="s">
        <v>24</v>
      </c>
      <c r="B82" s="18" t="s">
        <v>87</v>
      </c>
      <c r="C82" s="39">
        <v>800</v>
      </c>
      <c r="D82" s="30">
        <f>D83</f>
        <v>16</v>
      </c>
      <c r="E82" s="30">
        <f>E83</f>
        <v>16</v>
      </c>
      <c r="F82" s="30"/>
      <c r="G82" s="30"/>
      <c r="H82" s="30"/>
      <c r="I82" s="30"/>
      <c r="J82" s="30"/>
      <c r="K82" s="30"/>
      <c r="L82" s="30"/>
      <c r="M82" s="30">
        <f>M83</f>
        <v>16</v>
      </c>
      <c r="N82" s="30">
        <f>N83</f>
        <v>16</v>
      </c>
      <c r="O82" s="38"/>
    </row>
    <row r="83" spans="1:15" ht="24" customHeight="1">
      <c r="A83" s="15" t="s">
        <v>19</v>
      </c>
      <c r="B83" s="18" t="s">
        <v>87</v>
      </c>
      <c r="C83" s="39">
        <v>850</v>
      </c>
      <c r="D83" s="30">
        <v>16</v>
      </c>
      <c r="E83" s="30">
        <f>D83</f>
        <v>16</v>
      </c>
      <c r="F83" s="30"/>
      <c r="G83" s="30"/>
      <c r="H83" s="30"/>
      <c r="I83" s="30"/>
      <c r="J83" s="30"/>
      <c r="K83" s="30"/>
      <c r="L83" s="30"/>
      <c r="M83" s="30">
        <v>16</v>
      </c>
      <c r="N83" s="30">
        <f>M83</f>
        <v>16</v>
      </c>
      <c r="O83" s="38"/>
    </row>
    <row r="84" spans="1:15" ht="48" customHeight="1">
      <c r="A84" s="16" t="s">
        <v>91</v>
      </c>
      <c r="B84" s="18" t="s">
        <v>92</v>
      </c>
      <c r="C84" s="14"/>
      <c r="D84" s="27">
        <f>D85</f>
        <v>36</v>
      </c>
      <c r="E84" s="27">
        <f>E85</f>
        <v>36</v>
      </c>
      <c r="F84" s="30"/>
      <c r="G84" s="30"/>
      <c r="H84" s="30"/>
      <c r="I84" s="30"/>
      <c r="J84" s="30"/>
      <c r="K84" s="30"/>
      <c r="L84" s="30"/>
      <c r="M84" s="30">
        <f>M85</f>
        <v>36</v>
      </c>
      <c r="N84" s="30">
        <f>N85</f>
        <v>36</v>
      </c>
      <c r="O84" s="38"/>
    </row>
    <row r="85" spans="1:15" ht="33" customHeight="1">
      <c r="A85" s="16" t="s">
        <v>17</v>
      </c>
      <c r="B85" s="18" t="s">
        <v>92</v>
      </c>
      <c r="C85" s="14">
        <v>200</v>
      </c>
      <c r="D85" s="27">
        <f>D86</f>
        <v>36</v>
      </c>
      <c r="E85" s="27">
        <f>E86</f>
        <v>36</v>
      </c>
      <c r="F85" s="30"/>
      <c r="G85" s="30"/>
      <c r="H85" s="30"/>
      <c r="I85" s="30"/>
      <c r="J85" s="30"/>
      <c r="K85" s="30"/>
      <c r="L85" s="30"/>
      <c r="M85" s="30">
        <f>M86</f>
        <v>36</v>
      </c>
      <c r="N85" s="30">
        <f>N86</f>
        <v>36</v>
      </c>
      <c r="O85" s="38"/>
    </row>
    <row r="86" spans="1:15" ht="33" customHeight="1">
      <c r="A86" s="16" t="s">
        <v>18</v>
      </c>
      <c r="B86" s="18" t="s">
        <v>92</v>
      </c>
      <c r="C86" s="14">
        <v>240</v>
      </c>
      <c r="D86" s="27">
        <v>36</v>
      </c>
      <c r="E86" s="27">
        <f>D86</f>
        <v>36</v>
      </c>
      <c r="F86" s="30"/>
      <c r="G86" s="30"/>
      <c r="H86" s="30"/>
      <c r="I86" s="30"/>
      <c r="J86" s="30"/>
      <c r="K86" s="30"/>
      <c r="L86" s="30"/>
      <c r="M86" s="30">
        <v>36</v>
      </c>
      <c r="N86" s="30">
        <f>M86</f>
        <v>36</v>
      </c>
      <c r="O86" s="38"/>
    </row>
    <row r="87" spans="1:15" ht="72" customHeight="1">
      <c r="A87" s="24" t="s">
        <v>123</v>
      </c>
      <c r="B87" s="18" t="s">
        <v>38</v>
      </c>
      <c r="C87" s="39"/>
      <c r="D87" s="30">
        <f>D88+D90+D92+D94</f>
        <v>13205.79854</v>
      </c>
      <c r="E87" s="30">
        <f aca="true" t="shared" si="26" ref="E87:N87">E88+E90+E92+E94</f>
        <v>13205.79854</v>
      </c>
      <c r="F87" s="30"/>
      <c r="G87" s="30">
        <f t="shared" si="26"/>
        <v>0</v>
      </c>
      <c r="H87" s="30">
        <f t="shared" si="26"/>
        <v>0</v>
      </c>
      <c r="I87" s="30">
        <f t="shared" si="26"/>
        <v>0</v>
      </c>
      <c r="J87" s="30">
        <f t="shared" si="26"/>
        <v>0</v>
      </c>
      <c r="K87" s="30">
        <f t="shared" si="26"/>
        <v>0</v>
      </c>
      <c r="L87" s="30">
        <f t="shared" si="26"/>
        <v>0</v>
      </c>
      <c r="M87" s="30">
        <f>M88+M90+M92+M94</f>
        <v>13020.372019999999</v>
      </c>
      <c r="N87" s="30">
        <f t="shared" si="26"/>
        <v>13020.372019999999</v>
      </c>
      <c r="O87" s="30"/>
    </row>
    <row r="88" spans="1:17" ht="76.5" customHeight="1">
      <c r="A88" s="16" t="s">
        <v>15</v>
      </c>
      <c r="B88" s="18" t="s">
        <v>38</v>
      </c>
      <c r="C88" s="39">
        <v>100</v>
      </c>
      <c r="D88" s="30">
        <f>D89</f>
        <v>10316</v>
      </c>
      <c r="E88" s="30">
        <f>E89</f>
        <v>10316</v>
      </c>
      <c r="F88" s="30"/>
      <c r="G88" s="30"/>
      <c r="H88" s="30"/>
      <c r="I88" s="30"/>
      <c r="J88" s="30"/>
      <c r="K88" s="30"/>
      <c r="L88" s="30"/>
      <c r="M88" s="30">
        <f>M89</f>
        <v>10216</v>
      </c>
      <c r="N88" s="30">
        <f>N89</f>
        <v>10216</v>
      </c>
      <c r="O88" s="30"/>
      <c r="Q88" s="46"/>
    </row>
    <row r="89" spans="1:15" ht="22.5" customHeight="1">
      <c r="A89" s="16" t="s">
        <v>9</v>
      </c>
      <c r="B89" s="18" t="s">
        <v>38</v>
      </c>
      <c r="C89" s="39">
        <v>110</v>
      </c>
      <c r="D89" s="30">
        <v>10316</v>
      </c>
      <c r="E89" s="30">
        <f>D89</f>
        <v>10316</v>
      </c>
      <c r="F89" s="30"/>
      <c r="G89" s="30"/>
      <c r="H89" s="30"/>
      <c r="I89" s="30"/>
      <c r="J89" s="30"/>
      <c r="K89" s="30"/>
      <c r="L89" s="30"/>
      <c r="M89" s="30">
        <v>10216</v>
      </c>
      <c r="N89" s="30">
        <f>M89</f>
        <v>10216</v>
      </c>
      <c r="O89" s="30"/>
    </row>
    <row r="90" spans="1:15" ht="27.75" customHeight="1">
      <c r="A90" s="16" t="s">
        <v>17</v>
      </c>
      <c r="B90" s="18" t="s">
        <v>38</v>
      </c>
      <c r="C90" s="39">
        <v>200</v>
      </c>
      <c r="D90" s="27">
        <f>D91</f>
        <v>2815.49854</v>
      </c>
      <c r="E90" s="27">
        <f>E91</f>
        <v>2815.49854</v>
      </c>
      <c r="F90" s="38"/>
      <c r="G90" s="38"/>
      <c r="H90" s="38"/>
      <c r="I90" s="38"/>
      <c r="J90" s="38"/>
      <c r="K90" s="38"/>
      <c r="L90" s="38"/>
      <c r="M90" s="27">
        <f>M91</f>
        <v>2730.07202</v>
      </c>
      <c r="N90" s="27">
        <f>N91</f>
        <v>2730.07202</v>
      </c>
      <c r="O90" s="38"/>
    </row>
    <row r="91" spans="1:15" ht="30" customHeight="1">
      <c r="A91" s="16" t="s">
        <v>18</v>
      </c>
      <c r="B91" s="18" t="s">
        <v>38</v>
      </c>
      <c r="C91" s="39">
        <v>240</v>
      </c>
      <c r="D91" s="31">
        <f>2725.49854+40+50</f>
        <v>2815.49854</v>
      </c>
      <c r="E91" s="27">
        <f>D91</f>
        <v>2815.49854</v>
      </c>
      <c r="F91" s="38"/>
      <c r="G91" s="38"/>
      <c r="H91" s="38"/>
      <c r="I91" s="38"/>
      <c r="J91" s="38"/>
      <c r="K91" s="38"/>
      <c r="L91" s="38"/>
      <c r="M91" s="27">
        <f>2640.07202+40+50</f>
        <v>2730.07202</v>
      </c>
      <c r="N91" s="27">
        <f>M91</f>
        <v>2730.07202</v>
      </c>
      <c r="O91" s="38"/>
    </row>
    <row r="92" spans="1:15" ht="25.5">
      <c r="A92" s="16" t="s">
        <v>39</v>
      </c>
      <c r="B92" s="18" t="s">
        <v>38</v>
      </c>
      <c r="C92" s="39">
        <v>300</v>
      </c>
      <c r="D92" s="30">
        <f>D93</f>
        <v>50</v>
      </c>
      <c r="E92" s="30">
        <f>E93</f>
        <v>50</v>
      </c>
      <c r="F92" s="30"/>
      <c r="G92" s="30"/>
      <c r="H92" s="30"/>
      <c r="I92" s="30"/>
      <c r="J92" s="30"/>
      <c r="K92" s="30"/>
      <c r="L92" s="30"/>
      <c r="M92" s="30">
        <f>M93</f>
        <v>50</v>
      </c>
      <c r="N92" s="30">
        <f>N93</f>
        <v>50</v>
      </c>
      <c r="O92" s="30"/>
    </row>
    <row r="93" spans="1:15" ht="18" customHeight="1">
      <c r="A93" s="16" t="s">
        <v>40</v>
      </c>
      <c r="B93" s="18" t="s">
        <v>38</v>
      </c>
      <c r="C93" s="39">
        <v>360</v>
      </c>
      <c r="D93" s="30">
        <v>50</v>
      </c>
      <c r="E93" s="30">
        <f>D93</f>
        <v>50</v>
      </c>
      <c r="F93" s="30"/>
      <c r="G93" s="30"/>
      <c r="H93" s="30"/>
      <c r="I93" s="30"/>
      <c r="J93" s="30"/>
      <c r="K93" s="30"/>
      <c r="L93" s="30"/>
      <c r="M93" s="30">
        <v>50</v>
      </c>
      <c r="N93" s="30">
        <f>M93</f>
        <v>50</v>
      </c>
      <c r="O93" s="30"/>
    </row>
    <row r="94" spans="1:15" ht="18" customHeight="1">
      <c r="A94" s="22" t="s">
        <v>24</v>
      </c>
      <c r="B94" s="18" t="s">
        <v>38</v>
      </c>
      <c r="C94" s="39">
        <v>800</v>
      </c>
      <c r="D94" s="30">
        <f>D95</f>
        <v>24.3</v>
      </c>
      <c r="E94" s="30">
        <f>E95</f>
        <v>24.3</v>
      </c>
      <c r="F94" s="30"/>
      <c r="G94" s="30"/>
      <c r="H94" s="30"/>
      <c r="I94" s="30"/>
      <c r="J94" s="30"/>
      <c r="K94" s="30"/>
      <c r="L94" s="30"/>
      <c r="M94" s="30">
        <f>M95</f>
        <v>24.3</v>
      </c>
      <c r="N94" s="30">
        <f>N95</f>
        <v>24.3</v>
      </c>
      <c r="O94" s="30"/>
    </row>
    <row r="95" spans="1:15" ht="23.25" customHeight="1">
      <c r="A95" s="15" t="s">
        <v>19</v>
      </c>
      <c r="B95" s="18" t="s">
        <v>38</v>
      </c>
      <c r="C95" s="39">
        <v>850</v>
      </c>
      <c r="D95" s="30">
        <f>15+9.3</f>
        <v>24.3</v>
      </c>
      <c r="E95" s="30">
        <f>D95</f>
        <v>24.3</v>
      </c>
      <c r="F95" s="30"/>
      <c r="G95" s="30"/>
      <c r="H95" s="30"/>
      <c r="I95" s="30"/>
      <c r="J95" s="30"/>
      <c r="K95" s="30"/>
      <c r="L95" s="30"/>
      <c r="M95" s="30">
        <f>15+9.3</f>
        <v>24.3</v>
      </c>
      <c r="N95" s="30">
        <f>M95</f>
        <v>24.3</v>
      </c>
      <c r="O95" s="30"/>
    </row>
    <row r="96" spans="1:15" ht="60" customHeight="1">
      <c r="A96" s="16" t="s">
        <v>121</v>
      </c>
      <c r="B96" s="18" t="s">
        <v>88</v>
      </c>
      <c r="C96" s="39"/>
      <c r="D96" s="30">
        <f aca="true" t="shared" si="27" ref="D96:E99">D97</f>
        <v>200</v>
      </c>
      <c r="E96" s="30">
        <f t="shared" si="27"/>
        <v>200</v>
      </c>
      <c r="F96" s="30"/>
      <c r="G96" s="30"/>
      <c r="H96" s="30"/>
      <c r="I96" s="30"/>
      <c r="J96" s="30"/>
      <c r="K96" s="30"/>
      <c r="L96" s="30"/>
      <c r="M96" s="30">
        <f aca="true" t="shared" si="28" ref="M96:N99">M97</f>
        <v>200</v>
      </c>
      <c r="N96" s="30">
        <f t="shared" si="28"/>
        <v>200</v>
      </c>
      <c r="O96" s="30"/>
    </row>
    <row r="97" spans="1:15" ht="36" customHeight="1">
      <c r="A97" s="16" t="s">
        <v>89</v>
      </c>
      <c r="B97" s="18" t="s">
        <v>90</v>
      </c>
      <c r="C97" s="40"/>
      <c r="D97" s="30">
        <f t="shared" si="27"/>
        <v>200</v>
      </c>
      <c r="E97" s="30">
        <f t="shared" si="27"/>
        <v>200</v>
      </c>
      <c r="F97" s="30"/>
      <c r="G97" s="30"/>
      <c r="H97" s="30"/>
      <c r="I97" s="30"/>
      <c r="J97" s="30"/>
      <c r="K97" s="30"/>
      <c r="L97" s="30"/>
      <c r="M97" s="30">
        <f t="shared" si="28"/>
        <v>200</v>
      </c>
      <c r="N97" s="30">
        <f t="shared" si="28"/>
        <v>200</v>
      </c>
      <c r="O97" s="30"/>
    </row>
    <row r="98" spans="1:15" ht="74.25" customHeight="1">
      <c r="A98" s="24" t="s">
        <v>122</v>
      </c>
      <c r="B98" s="18" t="s">
        <v>32</v>
      </c>
      <c r="D98" s="30">
        <f t="shared" si="27"/>
        <v>200</v>
      </c>
      <c r="E98" s="30">
        <f t="shared" si="27"/>
        <v>200</v>
      </c>
      <c r="F98" s="30"/>
      <c r="G98" s="30"/>
      <c r="H98" s="30"/>
      <c r="I98" s="30"/>
      <c r="J98" s="30"/>
      <c r="K98" s="30"/>
      <c r="L98" s="30"/>
      <c r="M98" s="30">
        <f t="shared" si="28"/>
        <v>200</v>
      </c>
      <c r="N98" s="30">
        <f t="shared" si="28"/>
        <v>200</v>
      </c>
      <c r="O98" s="30"/>
    </row>
    <row r="99" spans="1:15" ht="25.5">
      <c r="A99" s="16" t="s">
        <v>17</v>
      </c>
      <c r="B99" s="18" t="s">
        <v>32</v>
      </c>
      <c r="C99" s="40" t="s">
        <v>21</v>
      </c>
      <c r="D99" s="30">
        <f t="shared" si="27"/>
        <v>200</v>
      </c>
      <c r="E99" s="30">
        <f t="shared" si="27"/>
        <v>200</v>
      </c>
      <c r="F99" s="30"/>
      <c r="G99" s="30"/>
      <c r="H99" s="30"/>
      <c r="I99" s="30"/>
      <c r="J99" s="30"/>
      <c r="K99" s="30"/>
      <c r="L99" s="30"/>
      <c r="M99" s="30">
        <f t="shared" si="28"/>
        <v>200</v>
      </c>
      <c r="N99" s="30">
        <f t="shared" si="28"/>
        <v>200</v>
      </c>
      <c r="O99" s="30"/>
    </row>
    <row r="100" spans="1:15" ht="30.75" customHeight="1">
      <c r="A100" s="16" t="s">
        <v>18</v>
      </c>
      <c r="B100" s="18" t="s">
        <v>32</v>
      </c>
      <c r="C100" s="40" t="s">
        <v>22</v>
      </c>
      <c r="D100" s="30">
        <v>200</v>
      </c>
      <c r="E100" s="30">
        <f>D100</f>
        <v>200</v>
      </c>
      <c r="F100" s="30"/>
      <c r="G100" s="30"/>
      <c r="H100" s="30"/>
      <c r="I100" s="30"/>
      <c r="J100" s="30"/>
      <c r="K100" s="30"/>
      <c r="L100" s="30"/>
      <c r="M100" s="30">
        <v>200</v>
      </c>
      <c r="N100" s="30">
        <f>M100</f>
        <v>200</v>
      </c>
      <c r="O100" s="30"/>
    </row>
    <row r="101" spans="1:15" ht="65.25" customHeight="1">
      <c r="A101" s="16" t="s">
        <v>104</v>
      </c>
      <c r="B101" s="18" t="s">
        <v>96</v>
      </c>
      <c r="C101" s="18"/>
      <c r="D101" s="31">
        <f aca="true" t="shared" si="29" ref="D101:E103">D102</f>
        <v>0.91824</v>
      </c>
      <c r="E101" s="27">
        <f t="shared" si="29"/>
        <v>0.91824</v>
      </c>
      <c r="F101" s="30"/>
      <c r="G101" s="30"/>
      <c r="H101" s="30"/>
      <c r="I101" s="30"/>
      <c r="J101" s="30"/>
      <c r="K101" s="30"/>
      <c r="L101" s="30"/>
      <c r="M101" s="31">
        <f aca="true" t="shared" si="30" ref="M101:N103">M102</f>
        <v>0.91824</v>
      </c>
      <c r="N101" s="31">
        <f t="shared" si="30"/>
        <v>0.91824</v>
      </c>
      <c r="O101" s="30"/>
    </row>
    <row r="102" spans="1:15" ht="58.5" customHeight="1">
      <c r="A102" s="16" t="s">
        <v>97</v>
      </c>
      <c r="B102" s="18" t="s">
        <v>98</v>
      </c>
      <c r="C102" s="18"/>
      <c r="D102" s="31">
        <f t="shared" si="29"/>
        <v>0.91824</v>
      </c>
      <c r="E102" s="27">
        <f t="shared" si="29"/>
        <v>0.91824</v>
      </c>
      <c r="F102" s="30"/>
      <c r="G102" s="30"/>
      <c r="H102" s="30"/>
      <c r="I102" s="30"/>
      <c r="J102" s="30"/>
      <c r="K102" s="30"/>
      <c r="L102" s="30"/>
      <c r="M102" s="31">
        <f t="shared" si="30"/>
        <v>0.91824</v>
      </c>
      <c r="N102" s="31">
        <f t="shared" si="30"/>
        <v>0.91824</v>
      </c>
      <c r="O102" s="30"/>
    </row>
    <row r="103" spans="1:15" ht="71.25" customHeight="1">
      <c r="A103" s="16" t="s">
        <v>15</v>
      </c>
      <c r="B103" s="18" t="s">
        <v>98</v>
      </c>
      <c r="C103" s="18" t="s">
        <v>23</v>
      </c>
      <c r="D103" s="31">
        <f t="shared" si="29"/>
        <v>0.91824</v>
      </c>
      <c r="E103" s="27">
        <f t="shared" si="29"/>
        <v>0.91824</v>
      </c>
      <c r="F103" s="30"/>
      <c r="G103" s="30"/>
      <c r="H103" s="30"/>
      <c r="I103" s="30"/>
      <c r="J103" s="30"/>
      <c r="K103" s="30"/>
      <c r="L103" s="30"/>
      <c r="M103" s="31">
        <f t="shared" si="30"/>
        <v>0.91824</v>
      </c>
      <c r="N103" s="31">
        <f t="shared" si="30"/>
        <v>0.91824</v>
      </c>
      <c r="O103" s="30"/>
    </row>
    <row r="104" spans="1:15" ht="30.75" customHeight="1">
      <c r="A104" s="16" t="s">
        <v>16</v>
      </c>
      <c r="B104" s="18" t="s">
        <v>98</v>
      </c>
      <c r="C104" s="18" t="s">
        <v>20</v>
      </c>
      <c r="D104" s="31">
        <v>0.91824</v>
      </c>
      <c r="E104" s="27">
        <f>D104</f>
        <v>0.91824</v>
      </c>
      <c r="F104" s="30"/>
      <c r="G104" s="30"/>
      <c r="H104" s="30"/>
      <c r="I104" s="30"/>
      <c r="J104" s="30"/>
      <c r="K104" s="30"/>
      <c r="L104" s="30"/>
      <c r="M104" s="31">
        <v>0.91824</v>
      </c>
      <c r="N104" s="31">
        <f>M104</f>
        <v>0.91824</v>
      </c>
      <c r="O104" s="30"/>
    </row>
    <row r="105" spans="1:15" ht="21.75" customHeight="1">
      <c r="A105" s="20" t="s">
        <v>13</v>
      </c>
      <c r="B105" s="21" t="s">
        <v>28</v>
      </c>
      <c r="C105" s="45"/>
      <c r="D105" s="34">
        <f>D106+D109+D112+D115</f>
        <v>3445.5275</v>
      </c>
      <c r="E105" s="34">
        <f aca="true" t="shared" si="31" ref="E105:O105">E106+E109+E112+E115</f>
        <v>3218.9</v>
      </c>
      <c r="F105" s="34">
        <f t="shared" si="31"/>
        <v>226.6275</v>
      </c>
      <c r="G105" s="34">
        <f t="shared" si="31"/>
        <v>0</v>
      </c>
      <c r="H105" s="34">
        <f t="shared" si="31"/>
        <v>0</v>
      </c>
      <c r="I105" s="34">
        <f t="shared" si="31"/>
        <v>0</v>
      </c>
      <c r="J105" s="34">
        <f t="shared" si="31"/>
        <v>0</v>
      </c>
      <c r="K105" s="34">
        <f t="shared" si="31"/>
        <v>0</v>
      </c>
      <c r="L105" s="34">
        <f t="shared" si="31"/>
        <v>0</v>
      </c>
      <c r="M105" s="34">
        <f t="shared" si="31"/>
        <v>4263.26</v>
      </c>
      <c r="N105" s="34">
        <f t="shared" si="31"/>
        <v>4029.9700000000003</v>
      </c>
      <c r="O105" s="34">
        <f t="shared" si="31"/>
        <v>233.29</v>
      </c>
    </row>
    <row r="106" spans="1:15" ht="21.75" customHeight="1">
      <c r="A106" s="16" t="s">
        <v>35</v>
      </c>
      <c r="B106" s="14" t="s">
        <v>34</v>
      </c>
      <c r="C106" s="39"/>
      <c r="D106" s="27">
        <f>D107</f>
        <v>1262</v>
      </c>
      <c r="E106" s="27">
        <f>E107</f>
        <v>1262</v>
      </c>
      <c r="F106" s="27"/>
      <c r="G106" s="27"/>
      <c r="H106" s="27"/>
      <c r="I106" s="27"/>
      <c r="J106" s="27"/>
      <c r="K106" s="27"/>
      <c r="L106" s="27"/>
      <c r="M106" s="27">
        <f>M107</f>
        <v>2143.07</v>
      </c>
      <c r="N106" s="27">
        <f>N107</f>
        <v>2143.07</v>
      </c>
      <c r="O106" s="27"/>
    </row>
    <row r="107" spans="1:15" ht="21" customHeight="1">
      <c r="A107" s="16" t="s">
        <v>36</v>
      </c>
      <c r="B107" s="14" t="s">
        <v>34</v>
      </c>
      <c r="C107" s="14">
        <v>800</v>
      </c>
      <c r="D107" s="27">
        <f>D108</f>
        <v>1262</v>
      </c>
      <c r="E107" s="27">
        <f>E108</f>
        <v>1262</v>
      </c>
      <c r="F107" s="27"/>
      <c r="G107" s="27"/>
      <c r="H107" s="27"/>
      <c r="I107" s="27"/>
      <c r="J107" s="27"/>
      <c r="K107" s="27"/>
      <c r="L107" s="27"/>
      <c r="M107" s="27">
        <f>M108</f>
        <v>2143.07</v>
      </c>
      <c r="N107" s="27">
        <f>N108</f>
        <v>2143.07</v>
      </c>
      <c r="O107" s="27"/>
    </row>
    <row r="108" spans="1:15" ht="20.25" customHeight="1">
      <c r="A108" s="16" t="s">
        <v>37</v>
      </c>
      <c r="B108" s="14" t="s">
        <v>34</v>
      </c>
      <c r="C108" s="14">
        <v>880</v>
      </c>
      <c r="D108" s="27">
        <v>1262</v>
      </c>
      <c r="E108" s="27">
        <f>D108</f>
        <v>1262</v>
      </c>
      <c r="F108" s="27"/>
      <c r="G108" s="27"/>
      <c r="H108" s="27"/>
      <c r="I108" s="27"/>
      <c r="J108" s="27"/>
      <c r="K108" s="27"/>
      <c r="L108" s="27"/>
      <c r="M108" s="27">
        <v>2143.07</v>
      </c>
      <c r="N108" s="27">
        <f>M108</f>
        <v>2143.07</v>
      </c>
      <c r="O108" s="27"/>
    </row>
    <row r="109" spans="1:15" ht="21" customHeight="1">
      <c r="A109" s="22" t="s">
        <v>3</v>
      </c>
      <c r="B109" s="14" t="s">
        <v>26</v>
      </c>
      <c r="C109" s="39"/>
      <c r="D109" s="30">
        <f>D110</f>
        <v>30</v>
      </c>
      <c r="E109" s="27">
        <f>E110</f>
        <v>30</v>
      </c>
      <c r="F109" s="30"/>
      <c r="G109" s="30"/>
      <c r="H109" s="30"/>
      <c r="I109" s="30"/>
      <c r="J109" s="30"/>
      <c r="K109" s="30"/>
      <c r="L109" s="30"/>
      <c r="M109" s="30">
        <f>M110</f>
        <v>30</v>
      </c>
      <c r="N109" s="30">
        <f>N110</f>
        <v>30</v>
      </c>
      <c r="O109" s="30"/>
    </row>
    <row r="110" spans="1:15" ht="18" customHeight="1">
      <c r="A110" s="22" t="s">
        <v>24</v>
      </c>
      <c r="B110" s="18" t="s">
        <v>26</v>
      </c>
      <c r="C110" s="39">
        <v>800</v>
      </c>
      <c r="D110" s="30">
        <f>D111</f>
        <v>30</v>
      </c>
      <c r="E110" s="30">
        <f>E111</f>
        <v>30</v>
      </c>
      <c r="F110" s="30"/>
      <c r="G110" s="30"/>
      <c r="H110" s="30"/>
      <c r="I110" s="30"/>
      <c r="J110" s="30"/>
      <c r="K110" s="30"/>
      <c r="L110" s="30"/>
      <c r="M110" s="30">
        <f>M111</f>
        <v>30</v>
      </c>
      <c r="N110" s="30">
        <f>N111</f>
        <v>30</v>
      </c>
      <c r="O110" s="30"/>
    </row>
    <row r="111" spans="1:15" ht="18.75" customHeight="1">
      <c r="A111" s="16" t="s">
        <v>11</v>
      </c>
      <c r="B111" s="18" t="s">
        <v>26</v>
      </c>
      <c r="C111" s="39">
        <v>870</v>
      </c>
      <c r="D111" s="30">
        <v>30</v>
      </c>
      <c r="E111" s="30">
        <f>D111</f>
        <v>30</v>
      </c>
      <c r="F111" s="30"/>
      <c r="G111" s="30"/>
      <c r="H111" s="30"/>
      <c r="I111" s="30"/>
      <c r="J111" s="30"/>
      <c r="K111" s="30"/>
      <c r="L111" s="30"/>
      <c r="M111" s="30">
        <v>30</v>
      </c>
      <c r="N111" s="30">
        <f>M111</f>
        <v>30</v>
      </c>
      <c r="O111" s="30"/>
    </row>
    <row r="112" spans="1:15" ht="60" customHeight="1">
      <c r="A112" s="13" t="s">
        <v>12</v>
      </c>
      <c r="B112" s="18" t="s">
        <v>27</v>
      </c>
      <c r="C112" s="40"/>
      <c r="D112" s="30">
        <f>D113</f>
        <v>226.6275</v>
      </c>
      <c r="E112" s="30"/>
      <c r="F112" s="30">
        <f>F113</f>
        <v>226.6275</v>
      </c>
      <c r="G112" s="30"/>
      <c r="H112" s="30"/>
      <c r="I112" s="30"/>
      <c r="J112" s="30"/>
      <c r="K112" s="30"/>
      <c r="L112" s="30"/>
      <c r="M112" s="30">
        <f>M113</f>
        <v>233.29</v>
      </c>
      <c r="N112" s="30"/>
      <c r="O112" s="30">
        <f>O113</f>
        <v>233.29</v>
      </c>
    </row>
    <row r="113" spans="1:15" ht="72.75" customHeight="1">
      <c r="A113" s="16" t="s">
        <v>15</v>
      </c>
      <c r="B113" s="18" t="s">
        <v>27</v>
      </c>
      <c r="C113" s="40" t="s">
        <v>23</v>
      </c>
      <c r="D113" s="30">
        <f>D114</f>
        <v>226.6275</v>
      </c>
      <c r="E113" s="30"/>
      <c r="F113" s="30">
        <f>F114</f>
        <v>226.6275</v>
      </c>
      <c r="G113" s="30"/>
      <c r="H113" s="30"/>
      <c r="I113" s="30"/>
      <c r="J113" s="30"/>
      <c r="K113" s="30"/>
      <c r="L113" s="30"/>
      <c r="M113" s="30">
        <f>M114</f>
        <v>233.29</v>
      </c>
      <c r="N113" s="30"/>
      <c r="O113" s="30">
        <f>O114</f>
        <v>233.29</v>
      </c>
    </row>
    <row r="114" spans="1:15" ht="33" customHeight="1">
      <c r="A114" s="16" t="s">
        <v>16</v>
      </c>
      <c r="B114" s="18" t="s">
        <v>27</v>
      </c>
      <c r="C114" s="40" t="s">
        <v>20</v>
      </c>
      <c r="D114" s="30">
        <v>226.6275</v>
      </c>
      <c r="E114" s="30"/>
      <c r="F114" s="30">
        <f>D114</f>
        <v>226.6275</v>
      </c>
      <c r="G114" s="30"/>
      <c r="H114" s="30"/>
      <c r="I114" s="30"/>
      <c r="J114" s="30"/>
      <c r="K114" s="30"/>
      <c r="L114" s="30"/>
      <c r="M114" s="30">
        <v>233.29</v>
      </c>
      <c r="N114" s="30"/>
      <c r="O114" s="30">
        <f>M114</f>
        <v>233.29</v>
      </c>
    </row>
    <row r="115" spans="1:15" ht="21" customHeight="1">
      <c r="A115" s="16" t="s">
        <v>10</v>
      </c>
      <c r="B115" s="23" t="s">
        <v>25</v>
      </c>
      <c r="C115" s="41"/>
      <c r="D115" s="30">
        <f>D116</f>
        <v>1926.9</v>
      </c>
      <c r="E115" s="30">
        <f>E116</f>
        <v>1926.9</v>
      </c>
      <c r="F115" s="30"/>
      <c r="G115" s="30"/>
      <c r="H115" s="30"/>
      <c r="I115" s="30"/>
      <c r="J115" s="30"/>
      <c r="K115" s="30"/>
      <c r="L115" s="30"/>
      <c r="M115" s="30">
        <f>M116</f>
        <v>1856.9</v>
      </c>
      <c r="N115" s="30">
        <f>N116</f>
        <v>1856.9</v>
      </c>
      <c r="O115" s="30"/>
    </row>
    <row r="116" spans="1:15" ht="73.5" customHeight="1">
      <c r="A116" s="16" t="s">
        <v>15</v>
      </c>
      <c r="B116" s="18" t="s">
        <v>25</v>
      </c>
      <c r="C116" s="39">
        <v>100</v>
      </c>
      <c r="D116" s="30">
        <f>D117</f>
        <v>1926.9</v>
      </c>
      <c r="E116" s="30">
        <f>E117</f>
        <v>1926.9</v>
      </c>
      <c r="F116" s="30"/>
      <c r="G116" s="30"/>
      <c r="H116" s="30"/>
      <c r="I116" s="30"/>
      <c r="J116" s="30"/>
      <c r="K116" s="30"/>
      <c r="L116" s="30"/>
      <c r="M116" s="30">
        <f>M117</f>
        <v>1856.9</v>
      </c>
      <c r="N116" s="30">
        <f>N117</f>
        <v>1856.9</v>
      </c>
      <c r="O116" s="30"/>
    </row>
    <row r="117" spans="1:15" ht="33.75" customHeight="1">
      <c r="A117" s="16" t="s">
        <v>16</v>
      </c>
      <c r="B117" s="18" t="s">
        <v>25</v>
      </c>
      <c r="C117" s="39">
        <v>120</v>
      </c>
      <c r="D117" s="30">
        <v>1926.9</v>
      </c>
      <c r="E117" s="30">
        <f>D117</f>
        <v>1926.9</v>
      </c>
      <c r="F117" s="30"/>
      <c r="G117" s="30"/>
      <c r="H117" s="30"/>
      <c r="I117" s="30"/>
      <c r="J117" s="30"/>
      <c r="K117" s="30"/>
      <c r="L117" s="30"/>
      <c r="M117" s="30">
        <v>1856.9</v>
      </c>
      <c r="N117" s="30">
        <f>M117</f>
        <v>1856.9</v>
      </c>
      <c r="O117" s="30"/>
    </row>
  </sheetData>
  <sheetProtection/>
  <mergeCells count="9">
    <mergeCell ref="A5:P5"/>
    <mergeCell ref="E1:M1"/>
    <mergeCell ref="D2:M2"/>
    <mergeCell ref="E6:F6"/>
    <mergeCell ref="A7:A8"/>
    <mergeCell ref="B7:B8"/>
    <mergeCell ref="C7:C8"/>
    <mergeCell ref="D7:F7"/>
    <mergeCell ref="M7:O7"/>
  </mergeCells>
  <printOptions/>
  <pageMargins left="1.1811023622047245" right="0" top="0.5905511811023623" bottom="0.3937007874015748" header="0.5118110236220472" footer="0.5118110236220472"/>
  <pageSetup fitToHeight="6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2019-12-06T03:45:51Z</cp:lastPrinted>
  <dcterms:created xsi:type="dcterms:W3CDTF">1996-10-08T23:32:33Z</dcterms:created>
  <dcterms:modified xsi:type="dcterms:W3CDTF">2019-12-06T03:45:59Z</dcterms:modified>
  <cp:category/>
  <cp:version/>
  <cp:contentType/>
  <cp:contentStatus/>
</cp:coreProperties>
</file>