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<sst xmlns="http://schemas.openxmlformats.org/spreadsheetml/2006/main" count="78" uniqueCount="78">
  <si>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Наименование показателя</t>
  </si>
  <si>
    <t>Код Дохода по КД</t>
  </si>
  <si>
    <t>Доходы налоговые и неналоговые поступления</t>
  </si>
  <si>
    <t>100 00000 00 0000 000</t>
  </si>
  <si>
    <t>Налоги на прибыль</t>
  </si>
  <si>
    <t>101 00000 00 0000 000</t>
  </si>
  <si>
    <t>106 00000 00 0000 000</t>
  </si>
  <si>
    <t>106 01030 10 0000 110</t>
  </si>
  <si>
    <t>Доходы от использования имущества, находящегося в государственной и муниципальной собственности</t>
  </si>
  <si>
    <t>111 00000 00 0000 000</t>
  </si>
  <si>
    <t>Безвозмездные поступления</t>
  </si>
  <si>
    <t>Итого доходы бюджета</t>
  </si>
  <si>
    <t>114 00000 00 0000 000</t>
  </si>
  <si>
    <t>Доходы от продажи материальных и нематериальных активов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</si>
  <si>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</si>
  <si>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111 09045 10 0000 120</t>
  </si>
  <si>
    <t>101 02010 01 0000 110</t>
  </si>
  <si>
    <t>111 05075 10 0000 120</t>
  </si>
  <si>
    <t>111 05013 10 0000 120</t>
  </si>
  <si>
    <t>106 06043 10 0000 110</t>
  </si>
  <si>
    <t>Прочие межбюджетные трансферты передаваемые бюджетам сельских поселений</t>
  </si>
  <si>
    <t>Дотации бюджетам сельских поселений на выравнивание бюджетной обеспеченности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</si>
  <si>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</si>
  <si>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</si>
  <si>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</si>
  <si>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</si>
  <si>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Дотация бюджетам сельских поселений на поддержку мер по обеспечению сбалансированности бюджетов</t>
  </si>
  <si>
    <t>Налоги на совокупный доход</t>
  </si>
  <si>
    <t>105 00000 00 0000 000</t>
  </si>
  <si>
    <t>Единый налог на вмененный доход для отдельных видов деятельности</t>
  </si>
  <si>
    <t>105 02010 02 0000 110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</si>
  <si>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</si>
  <si>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</si>
  <si>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103 00000 00 0000 000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</si>
  <si>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</si>
  <si>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</si>
  <si>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Налоги на имущество</t>
  </si>
  <si>
    <t>114 01050 10 0000 410</t>
  </si>
  <si>
    <t>Доходы от продажи квартир, находящихся в собственности сельских поселений</t>
  </si>
  <si>
    <t xml:space="preserve">к решению </t>
  </si>
  <si>
    <t>Совета депутатов</t>
  </si>
  <si>
    <t>Приложение 1</t>
  </si>
  <si>
    <t>Доходы бюджета сельского поселения Каркатеевы на 2019 год</t>
  </si>
  <si>
    <t>106 06033 10 0000 110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</si>
  <si>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</si>
  <si>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</si>
  <si>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поселений на выполнение передаваемых полномочий субъектов Российской Федерации</t>
  </si>
  <si>
    <t>202 15001 10 0000 150</t>
  </si>
  <si>
    <t>202 35118 10 0000 150</t>
  </si>
  <si>
    <t>202 30024 10 0000 150</t>
  </si>
  <si>
    <t>202 15002 10 0000 150</t>
  </si>
  <si>
    <t>202 49999 10 0000 150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</si>
  <si>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</si>
  <si>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</si>
  <si>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</si>
  <si>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</si>
  <si>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</si>
  <si>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103 02251 01 0000 110</t>
  </si>
  <si>
    <t>Утверждено на 2019 год (тыс. руб.)</t>
  </si>
  <si>
    <t>Уточнено (+,-)</t>
  </si>
  <si>
    <t>Уточненный бюджет</t>
  </si>
  <si>
    <t>207 05030 10 0000 150</t>
  </si>
  <si>
    <t>Прочие безвозмездные поступления в бюджеты сельских поселений</t>
  </si>
  <si>
    <t>113 00000 00 0000 000</t>
  </si>
  <si>
    <t>113 02995 10 0000 130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</si>
  <si>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</si>
  <si>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</si>
  <si>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202 19999 10 0000 150</t>
  </si>
  <si>
    <t>Прочие дотации бюджетам сельских поселений</t>
  </si>
  <si>
    <t>116 00000 00 0000 000</t>
  </si>
  <si>
    <t>Штрафы, санкции, возмещение ущерба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</si>
  <si>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
</t>
  </si>
  <si>
    <t>116 33050 10 0000 140</t>
  </si>
  <si>
    <t>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</si>
  <si>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</si>
  <si>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</si>
  <si>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</si>
  <si>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 xml:space="preserve">от </t>
    </r>
    <r>
      <rPr>
        <u val="single"/>
        <sz val="13"/>
        <rFont val="Arial"/>
        <family val="2"/>
      </rPr>
      <t>16.12.2019</t>
    </r>
    <r>
      <rPr>
        <sz val="13"/>
        <rFont val="Arial"/>
        <family val="2"/>
      </rPr>
      <t xml:space="preserve"> №</t>
    </r>
    <r>
      <rPr>
        <u val="single"/>
        <sz val="13"/>
        <rFont val="Arial"/>
        <family val="2"/>
      </rPr>
      <t xml:space="preserve"> 71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</si>
</sst>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  <numFmt numFmtId="192" formatCode="0.0000"/>
    <numFmt numFmtId="193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0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3" fontId="0" fillId="0" borderId="0" xfId="0" applyNumberFormat="1" applyFont="1" applyAlignment="1">
      <alignment/>
    </xf>
    <xf numFmtId="185" fontId="4" fillId="0" borderId="0" xfId="0" applyNumberFormat="1" applyFont="1" applyBorder="1" applyAlignment="1">
      <alignment horizontal="center" wrapText="1"/>
    </xf>
    <xf numFmtId="185" fontId="0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191" fontId="4" fillId="33" borderId="14" xfId="0" applyNumberFormat="1" applyFont="1" applyFill="1" applyBorder="1" applyAlignment="1">
      <alignment horizontal="center" wrapText="1"/>
    </xf>
    <xf numFmtId="191" fontId="4" fillId="0" borderId="10" xfId="0" applyNumberFormat="1" applyFont="1" applyBorder="1" applyAlignment="1">
      <alignment horizontal="center" wrapText="1"/>
    </xf>
    <xf numFmtId="191" fontId="0" fillId="0" borderId="10" xfId="0" applyNumberFormat="1" applyFont="1" applyBorder="1" applyAlignment="1">
      <alignment horizontal="center" wrapText="1"/>
    </xf>
    <xf numFmtId="191" fontId="0" fillId="34" borderId="10" xfId="0" applyNumberFormat="1" applyFont="1" applyFill="1" applyBorder="1" applyAlignment="1">
      <alignment horizontal="center" wrapText="1"/>
    </xf>
    <xf numFmtId="191" fontId="4" fillId="33" borderId="10" xfId="0" applyNumberFormat="1" applyFont="1" applyFill="1" applyBorder="1" applyAlignment="1">
      <alignment horizontal="center" wrapText="1"/>
    </xf>
    <xf numFmtId="191" fontId="4" fillId="33" borderId="13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191" fontId="0" fillId="0" borderId="10" xfId="0" applyNumberFormat="1" applyFont="1" applyBorder="1" applyAlignment="1">
      <alignment horizontal="center" vertical="center" wrapText="1"/>
    </xf>
    <xf numFmtId="191" fontId="4" fillId="34" borderId="10" xfId="0" applyNumberFormat="1" applyFont="1" applyFill="1" applyBorder="1" applyAlignment="1">
      <alignment horizontal="center" vertical="center" wrapText="1"/>
    </xf>
    <xf numFmtId="191" fontId="0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87" zoomScaleNormal="87" zoomScalePageLayoutView="0" workbookViewId="0" topLeftCell="A29">
      <selection activeCell="B34" sqref="B34"/>
    </sheetView>
  </sheetViews>
  <sheetFormatPr defaultColWidth="9.140625" defaultRowHeight="12.75"/>
  <cols>
    <col min="1" max="1" width="59.421875" style="0" customWidth="1"/>
    <col min="2" max="2" width="21.28125" style="0" customWidth="1"/>
    <col min="3" max="3" width="17.28125" style="0" customWidth="1"/>
    <col min="4" max="4" width="16.00390625" style="0" customWidth="1"/>
    <col min="5" max="5" width="16.7109375" style="0" customWidth="1"/>
  </cols>
  <sheetData>
    <row r="1" ht="16.5">
      <c r="E1" s="15" t="s">
        <v>41</v>
      </c>
    </row>
    <row r="2" ht="16.5">
      <c r="E2" s="15" t="s">
        <v>39</v>
      </c>
    </row>
    <row r="3" ht="16.5">
      <c r="E3" s="15" t="s">
        <v>40</v>
      </c>
    </row>
    <row r="4" ht="16.5">
      <c r="E4" s="15" t="s">
        <v>77</v>
      </c>
    </row>
    <row r="6" spans="1:5" ht="16.5">
      <c r="A6" s="40" t="s">
        <v>42</v>
      </c>
      <c r="B6" s="40"/>
      <c r="C6" s="40"/>
      <c r="D6" s="40"/>
      <c r="E6" s="40"/>
    </row>
    <row r="7" ht="13.5" thickBot="1"/>
    <row r="8" spans="1:6" ht="24.75" customHeight="1">
      <c r="A8" s="34" t="s">
        <v>0</v>
      </c>
      <c r="B8" s="36" t="s">
        <v>1</v>
      </c>
      <c r="C8" s="38" t="s">
        <v>58</v>
      </c>
      <c r="D8" s="28" t="s">
        <v>59</v>
      </c>
      <c r="E8" s="38" t="s">
        <v>60</v>
      </c>
      <c r="F8" s="1"/>
    </row>
    <row r="9" spans="1:6" ht="12.75" customHeight="1">
      <c r="A9" s="35"/>
      <c r="B9" s="37"/>
      <c r="C9" s="39"/>
      <c r="D9" s="29"/>
      <c r="E9" s="39"/>
      <c r="F9" s="1"/>
    </row>
    <row r="10" spans="1:6" ht="23.25" customHeight="1">
      <c r="A10" s="6" t="s">
        <v>2</v>
      </c>
      <c r="B10" s="4" t="s">
        <v>3</v>
      </c>
      <c r="C10" s="16">
        <f>C11+C20+C24+C28+C13+C18+C30+C33</f>
        <v>18408.83185</v>
      </c>
      <c r="D10" s="16">
        <f>D11+D20+D24+D28+D13+D18+D30+D33</f>
        <v>2271.98761</v>
      </c>
      <c r="E10" s="16">
        <f>E11+E20+E24+E28+E13+E18+E30+E33</f>
        <v>20680.819460000002</v>
      </c>
      <c r="F10" s="2"/>
    </row>
    <row r="11" spans="1:6" ht="15.75" customHeight="1">
      <c r="A11" s="7" t="s">
        <v>4</v>
      </c>
      <c r="B11" s="5" t="s">
        <v>5</v>
      </c>
      <c r="C11" s="17">
        <f>C12</f>
        <v>12000</v>
      </c>
      <c r="D11" s="17"/>
      <c r="E11" s="17">
        <f>C11+D11</f>
        <v>12000</v>
      </c>
      <c r="F11" s="1"/>
    </row>
    <row r="12" spans="1:6" ht="66" customHeight="1">
      <c r="A12" s="8" t="s">
        <v>31</v>
      </c>
      <c r="B12" s="22" t="s">
        <v>16</v>
      </c>
      <c r="C12" s="23">
        <v>12000</v>
      </c>
      <c r="D12" s="23"/>
      <c r="E12" s="30">
        <f>C12+D12</f>
        <v>12000</v>
      </c>
      <c r="F12" s="1"/>
    </row>
    <row r="13" spans="1:6" ht="25.5" customHeight="1">
      <c r="A13" s="7" t="s">
        <v>32</v>
      </c>
      <c r="B13" s="26" t="s">
        <v>33</v>
      </c>
      <c r="C13" s="24">
        <f>SUM(C14:C17)</f>
        <v>1001.11952</v>
      </c>
      <c r="D13" s="24">
        <f>SUM(D14:D17)</f>
        <v>0</v>
      </c>
      <c r="E13" s="24">
        <f>SUM(E14:E17)</f>
        <v>1001.11952</v>
      </c>
      <c r="F13" s="1"/>
    </row>
    <row r="14" spans="1:6" ht="100.5" customHeight="1">
      <c r="A14" s="8" t="s">
        <v>53</v>
      </c>
      <c r="B14" s="27" t="s">
        <v>52</v>
      </c>
      <c r="C14" s="25">
        <v>375.18543</v>
      </c>
      <c r="D14" s="25"/>
      <c r="E14" s="25">
        <f>C14+D14</f>
        <v>375.18543</v>
      </c>
      <c r="F14" s="1"/>
    </row>
    <row r="15" spans="1:6" ht="116.25" customHeight="1">
      <c r="A15" s="8" t="s">
        <v>55</v>
      </c>
      <c r="B15" s="27" t="s">
        <v>54</v>
      </c>
      <c r="C15" s="25">
        <v>2.63505</v>
      </c>
      <c r="D15" s="25"/>
      <c r="E15" s="25">
        <f>C15+D15</f>
        <v>2.63505</v>
      </c>
      <c r="F15" s="1"/>
    </row>
    <row r="16" spans="1:6" ht="88.5" customHeight="1">
      <c r="A16" s="8" t="s">
        <v>56</v>
      </c>
      <c r="B16" s="27" t="s">
        <v>57</v>
      </c>
      <c r="C16" s="25">
        <v>623.29904</v>
      </c>
      <c r="D16" s="25"/>
      <c r="E16" s="25">
        <f>C16+D16</f>
        <v>623.29904</v>
      </c>
      <c r="F16" s="1"/>
    </row>
    <row r="17" spans="1:6" ht="9" customHeight="1" hidden="1">
      <c r="A17" s="8" t="s">
        <v>34</v>
      </c>
      <c r="B17" s="3" t="s">
        <v>35</v>
      </c>
      <c r="C17" s="19"/>
      <c r="D17" s="19"/>
      <c r="E17" s="19"/>
      <c r="F17" s="1"/>
    </row>
    <row r="18" spans="1:6" ht="15.75" customHeight="1">
      <c r="A18" s="7" t="s">
        <v>27</v>
      </c>
      <c r="B18" s="5" t="s">
        <v>28</v>
      </c>
      <c r="C18" s="17">
        <f>C19</f>
        <v>40</v>
      </c>
      <c r="D18" s="17">
        <f>D19</f>
        <v>0</v>
      </c>
      <c r="E18" s="17">
        <f>E19</f>
        <v>40</v>
      </c>
      <c r="F18" s="1"/>
    </row>
    <row r="19" spans="1:6" ht="36" customHeight="1">
      <c r="A19" s="8" t="s">
        <v>29</v>
      </c>
      <c r="B19" s="3" t="s">
        <v>30</v>
      </c>
      <c r="C19" s="18">
        <v>40</v>
      </c>
      <c r="D19" s="18"/>
      <c r="E19" s="18">
        <f>C19+D19</f>
        <v>40</v>
      </c>
      <c r="F19" s="1"/>
    </row>
    <row r="20" spans="1:6" ht="12.75">
      <c r="A20" s="7" t="s">
        <v>36</v>
      </c>
      <c r="B20" s="5" t="s">
        <v>6</v>
      </c>
      <c r="C20" s="17">
        <f>SUM(C21:C23)</f>
        <v>297.5</v>
      </c>
      <c r="D20" s="17">
        <f>SUM(D21:D23)</f>
        <v>56.21538</v>
      </c>
      <c r="E20" s="17">
        <f>SUM(E21:E23)</f>
        <v>353.71538</v>
      </c>
      <c r="F20" s="1"/>
    </row>
    <row r="21" spans="1:6" ht="38.25">
      <c r="A21" s="9" t="s">
        <v>25</v>
      </c>
      <c r="B21" s="3" t="s">
        <v>7</v>
      </c>
      <c r="C21" s="18">
        <v>240</v>
      </c>
      <c r="D21" s="18">
        <v>46.35584</v>
      </c>
      <c r="E21" s="18">
        <f>C21+D21</f>
        <v>286.35584</v>
      </c>
      <c r="F21" s="1"/>
    </row>
    <row r="22" spans="1:6" ht="30" customHeight="1">
      <c r="A22" s="8" t="s">
        <v>44</v>
      </c>
      <c r="B22" s="3" t="s">
        <v>43</v>
      </c>
      <c r="C22" s="18">
        <f>23+18.5</f>
        <v>41.5</v>
      </c>
      <c r="D22" s="18">
        <v>9.85954</v>
      </c>
      <c r="E22" s="18">
        <f>C22+D22</f>
        <v>51.35954</v>
      </c>
      <c r="F22" s="1"/>
    </row>
    <row r="23" spans="1:6" ht="31.5" customHeight="1">
      <c r="A23" s="8" t="s">
        <v>45</v>
      </c>
      <c r="B23" s="3" t="s">
        <v>19</v>
      </c>
      <c r="C23" s="18">
        <v>16</v>
      </c>
      <c r="D23" s="18"/>
      <c r="E23" s="18">
        <f>C23+D23</f>
        <v>16</v>
      </c>
      <c r="F23" s="1"/>
    </row>
    <row r="24" spans="1:6" ht="25.5">
      <c r="A24" s="7" t="s">
        <v>8</v>
      </c>
      <c r="B24" s="5" t="s">
        <v>9</v>
      </c>
      <c r="C24" s="17">
        <f>C25+C27+C26</f>
        <v>1327.0605</v>
      </c>
      <c r="D24" s="17">
        <f>D25+D27+D26</f>
        <v>63.63297</v>
      </c>
      <c r="E24" s="17">
        <f>E25+E27+E26</f>
        <v>1390.6934700000002</v>
      </c>
      <c r="F24" s="1"/>
    </row>
    <row r="25" spans="1:6" ht="63.75" hidden="1">
      <c r="A25" s="9" t="s">
        <v>24</v>
      </c>
      <c r="B25" s="3" t="s">
        <v>18</v>
      </c>
      <c r="C25" s="18"/>
      <c r="D25" s="18"/>
      <c r="E25" s="18"/>
      <c r="F25" s="1"/>
    </row>
    <row r="26" spans="1:6" ht="29.25" customHeight="1">
      <c r="A26" s="32" t="s">
        <v>23</v>
      </c>
      <c r="B26" s="3" t="s">
        <v>17</v>
      </c>
      <c r="C26" s="18">
        <f>728+32.06636</f>
        <v>760.06636</v>
      </c>
      <c r="D26" s="18">
        <v>34.97918</v>
      </c>
      <c r="E26" s="18">
        <f>C26+D26</f>
        <v>795.0455400000001</v>
      </c>
      <c r="F26" s="1"/>
    </row>
    <row r="27" spans="1:6" ht="72" customHeight="1">
      <c r="A27" s="32" t="s">
        <v>22</v>
      </c>
      <c r="B27" s="22" t="s">
        <v>15</v>
      </c>
      <c r="C27" s="23">
        <f>520+46.99414</f>
        <v>566.99414</v>
      </c>
      <c r="D27" s="23">
        <v>28.65379</v>
      </c>
      <c r="E27" s="23">
        <f>C27+D27</f>
        <v>595.64793</v>
      </c>
      <c r="F27" s="1"/>
    </row>
    <row r="28" spans="1:6" ht="25.5">
      <c r="A28" s="7" t="s">
        <v>65</v>
      </c>
      <c r="B28" s="5" t="s">
        <v>63</v>
      </c>
      <c r="C28" s="17">
        <f>C29</f>
        <v>221.10266</v>
      </c>
      <c r="D28" s="17">
        <f>D29</f>
        <v>0</v>
      </c>
      <c r="E28" s="17">
        <f>E29</f>
        <v>221.10266</v>
      </c>
      <c r="F28" s="1"/>
    </row>
    <row r="29" spans="1:6" ht="27" customHeight="1">
      <c r="A29" s="8" t="s">
        <v>66</v>
      </c>
      <c r="B29" s="3" t="s">
        <v>64</v>
      </c>
      <c r="C29" s="18">
        <v>221.10266</v>
      </c>
      <c r="D29" s="18"/>
      <c r="E29" s="18">
        <f>C29+D29</f>
        <v>221.10266</v>
      </c>
      <c r="F29" s="1"/>
    </row>
    <row r="30" spans="1:6" ht="24" customHeight="1">
      <c r="A30" s="7" t="s">
        <v>13</v>
      </c>
      <c r="B30" s="5" t="s">
        <v>12</v>
      </c>
      <c r="C30" s="17">
        <f>C31+C32</f>
        <v>3369.88904</v>
      </c>
      <c r="D30" s="17">
        <f>D31+D32</f>
        <v>2121.99991</v>
      </c>
      <c r="E30" s="17">
        <f>E31+E32</f>
        <v>5491.88895</v>
      </c>
      <c r="F30" s="13"/>
    </row>
    <row r="31" spans="1:6" ht="27.75" customHeight="1">
      <c r="A31" s="8" t="s">
        <v>38</v>
      </c>
      <c r="B31" s="31" t="s">
        <v>37</v>
      </c>
      <c r="C31" s="18">
        <f>3169.88904+200</f>
        <v>3369.88904</v>
      </c>
      <c r="D31" s="18">
        <v>2074.33324</v>
      </c>
      <c r="E31" s="18">
        <f>C31+D31</f>
        <v>5444.22228</v>
      </c>
      <c r="F31" s="14"/>
    </row>
    <row r="32" spans="1:6" ht="85.5" customHeight="1">
      <c r="A32" s="33" t="s">
        <v>76</v>
      </c>
      <c r="B32" s="31" t="s">
        <v>75</v>
      </c>
      <c r="C32" s="18">
        <v>0</v>
      </c>
      <c r="D32" s="18">
        <v>47.66667</v>
      </c>
      <c r="E32" s="18">
        <f>C32+D32</f>
        <v>47.66667</v>
      </c>
      <c r="F32" s="14"/>
    </row>
    <row r="33" spans="1:6" ht="25.5" customHeight="1">
      <c r="A33" s="7" t="s">
        <v>70</v>
      </c>
      <c r="B33" s="5" t="s">
        <v>69</v>
      </c>
      <c r="C33" s="17">
        <f>C34+C35</f>
        <v>152.16013</v>
      </c>
      <c r="D33" s="17">
        <f>D34+D35</f>
        <v>30.13935</v>
      </c>
      <c r="E33" s="17">
        <f>E34+E35</f>
        <v>182.29948000000002</v>
      </c>
      <c r="F33" s="14"/>
    </row>
    <row r="34" spans="1:6" ht="63.75" customHeight="1">
      <c r="A34" s="8" t="s">
        <v>71</v>
      </c>
      <c r="B34" s="12" t="s">
        <v>72</v>
      </c>
      <c r="C34" s="18">
        <v>143.478</v>
      </c>
      <c r="D34" s="18">
        <v>30.13935</v>
      </c>
      <c r="E34" s="18">
        <f>C34+D34</f>
        <v>173.61735000000002</v>
      </c>
      <c r="F34" s="14"/>
    </row>
    <row r="35" spans="1:6" ht="49.5" customHeight="1">
      <c r="A35" s="33" t="s">
        <v>74</v>
      </c>
      <c r="B35" s="31" t="s">
        <v>73</v>
      </c>
      <c r="C35" s="18">
        <v>8.68213</v>
      </c>
      <c r="D35" s="18"/>
      <c r="E35" s="18">
        <f>C35+D35</f>
        <v>8.68213</v>
      </c>
      <c r="F35" s="14"/>
    </row>
    <row r="36" spans="1:6" ht="15.75" customHeight="1">
      <c r="A36" s="6" t="s">
        <v>10</v>
      </c>
      <c r="B36" s="4"/>
      <c r="C36" s="20">
        <f>SUM(C37:C43)</f>
        <v>53663.41222</v>
      </c>
      <c r="D36" s="20">
        <f>SUM(D37:D43)</f>
        <v>24179.55449</v>
      </c>
      <c r="E36" s="20">
        <f>SUM(E37:E43)</f>
        <v>77842.96671</v>
      </c>
      <c r="F36" s="1"/>
    </row>
    <row r="37" spans="1:6" ht="25.5">
      <c r="A37" s="8" t="s">
        <v>21</v>
      </c>
      <c r="B37" s="3" t="s">
        <v>47</v>
      </c>
      <c r="C37" s="18">
        <v>7451.5</v>
      </c>
      <c r="D37" s="18"/>
      <c r="E37" s="18">
        <f aca="true" t="shared" si="0" ref="E37:E43">C37+D37</f>
        <v>7451.5</v>
      </c>
      <c r="F37" s="1"/>
    </row>
    <row r="38" spans="1:6" ht="20.25" customHeight="1">
      <c r="A38" s="8" t="s">
        <v>68</v>
      </c>
      <c r="B38" s="3" t="s">
        <v>67</v>
      </c>
      <c r="C38" s="18">
        <v>390.638</v>
      </c>
      <c r="D38" s="18"/>
      <c r="E38" s="18">
        <f t="shared" si="0"/>
        <v>390.638</v>
      </c>
      <c r="F38" s="1"/>
    </row>
    <row r="39" spans="1:6" ht="41.25" customHeight="1">
      <c r="A39" s="8" t="s">
        <v>14</v>
      </c>
      <c r="B39" s="3" t="s">
        <v>48</v>
      </c>
      <c r="C39" s="18">
        <v>179</v>
      </c>
      <c r="D39" s="18">
        <v>8.76676</v>
      </c>
      <c r="E39" s="18">
        <f t="shared" si="0"/>
        <v>187.76676</v>
      </c>
      <c r="F39" s="1"/>
    </row>
    <row r="40" spans="1:6" ht="27" customHeight="1">
      <c r="A40" s="8" t="s">
        <v>46</v>
      </c>
      <c r="B40" s="3" t="s">
        <v>49</v>
      </c>
      <c r="C40" s="18">
        <f>0.81956+0.06293</f>
        <v>0.88249</v>
      </c>
      <c r="D40" s="18"/>
      <c r="E40" s="18">
        <f t="shared" si="0"/>
        <v>0.88249</v>
      </c>
      <c r="F40" s="1"/>
    </row>
    <row r="41" spans="1:6" ht="28.5" customHeight="1">
      <c r="A41" s="8" t="s">
        <v>26</v>
      </c>
      <c r="B41" s="3" t="s">
        <v>50</v>
      </c>
      <c r="C41" s="18">
        <f>25221.2+1501.21</f>
        <v>26722.41</v>
      </c>
      <c r="D41" s="18"/>
      <c r="E41" s="18">
        <f t="shared" si="0"/>
        <v>26722.41</v>
      </c>
      <c r="F41" s="1"/>
    </row>
    <row r="42" spans="1:6" ht="26.25" customHeight="1">
      <c r="A42" s="8" t="s">
        <v>20</v>
      </c>
      <c r="B42" s="3" t="s">
        <v>51</v>
      </c>
      <c r="C42" s="18">
        <f>4032.96299+16815.35659-2355.48785+389.4</f>
        <v>18882.23173</v>
      </c>
      <c r="D42" s="18">
        <f>23674-57.5-132.93727+687.225</f>
        <v>24170.78773</v>
      </c>
      <c r="E42" s="18">
        <f t="shared" si="0"/>
        <v>43053.019459999996</v>
      </c>
      <c r="F42" s="1"/>
    </row>
    <row r="43" spans="1:6" ht="27" customHeight="1">
      <c r="A43" s="8" t="s">
        <v>62</v>
      </c>
      <c r="B43" s="3" t="s">
        <v>61</v>
      </c>
      <c r="C43" s="18">
        <v>36.75</v>
      </c>
      <c r="D43" s="18"/>
      <c r="E43" s="18">
        <f t="shared" si="0"/>
        <v>36.75</v>
      </c>
      <c r="F43" s="1"/>
    </row>
    <row r="44" spans="1:5" ht="15.75" customHeight="1" thickBot="1">
      <c r="A44" s="10" t="s">
        <v>11</v>
      </c>
      <c r="B44" s="11"/>
      <c r="C44" s="21">
        <f>C10+C36</f>
        <v>72072.24407</v>
      </c>
      <c r="D44" s="21">
        <f>D10+D36</f>
        <v>26451.5421</v>
      </c>
      <c r="E44" s="21">
        <f>E10+E36</f>
        <v>98523.78616999999</v>
      </c>
    </row>
  </sheetData>
  <sheetProtection/>
  <mergeCells count="5">
    <mergeCell ref="A8:A9"/>
    <mergeCell ref="B8:B9"/>
    <mergeCell ref="E8:E9"/>
    <mergeCell ref="A6:E6"/>
    <mergeCell ref="C8:C9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2019-12-16T06:06:36Z</cp:lastPrinted>
  <dcterms:created xsi:type="dcterms:W3CDTF">1996-10-08T23:32:33Z</dcterms:created>
  <dcterms:modified xsi:type="dcterms:W3CDTF">2019-12-16T06:06:39Z</dcterms:modified>
  <cp:category/>
  <cp:version/>
  <cp:contentType/>
  <cp:contentStatus/>
</cp:coreProperties>
</file>